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berts\OneDrive - City of Littleton\Small Transportation Projects\5705 Blue Sage\Public Engagement\"/>
    </mc:Choice>
  </mc:AlternateContent>
  <xr:revisionPtr revIDLastSave="0" documentId="13_ncr:1_{540D2DFA-559A-44A0-810D-8A9566D5AC26}" xr6:coauthVersionLast="45" xr6:coauthVersionMax="45" xr10:uidLastSave="{00000000-0000-0000-0000-000000000000}"/>
  <bookViews>
    <workbookView xWindow="-120" yWindow="-120" windowWidth="25440" windowHeight="15390" xr2:uid="{27DD5924-0B5C-4396-8BDF-0AE0C514103C}"/>
  </bookViews>
  <sheets>
    <sheet name="Summary Stats" sheetId="5" r:id="rId1"/>
    <sheet name="Blue Sage BP Count - Base" sheetId="2" r:id="rId2"/>
    <sheet name="Blue Sage BP Count - Striping" sheetId="3" r:id="rId3"/>
    <sheet name="Blue Sage BP Count - C-Curb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3" i="4" l="1"/>
  <c r="K15" i="5" l="1"/>
  <c r="J15" i="5"/>
  <c r="I15" i="5"/>
  <c r="H15" i="5"/>
  <c r="K10" i="5"/>
  <c r="K9" i="5"/>
  <c r="K8" i="5"/>
  <c r="K7" i="5"/>
  <c r="K6" i="5"/>
  <c r="K5" i="5"/>
  <c r="K4" i="5"/>
  <c r="J10" i="5"/>
  <c r="J9" i="5"/>
  <c r="J8" i="5"/>
  <c r="J7" i="5"/>
  <c r="J4" i="5"/>
  <c r="I10" i="5"/>
  <c r="I9" i="5"/>
  <c r="I8" i="5"/>
  <c r="I7" i="5"/>
  <c r="I6" i="5"/>
  <c r="I5" i="5"/>
  <c r="I4" i="5"/>
  <c r="H10" i="5"/>
  <c r="H9" i="5"/>
  <c r="H8" i="5"/>
  <c r="H7" i="5"/>
  <c r="H4" i="5"/>
  <c r="E7" i="5"/>
  <c r="F10" i="5" l="1"/>
  <c r="F9" i="5"/>
  <c r="F8" i="5"/>
  <c r="F7" i="5"/>
  <c r="F6" i="5"/>
  <c r="F5" i="5"/>
  <c r="F4" i="5"/>
  <c r="F15" i="5" s="1"/>
  <c r="G502" i="4"/>
  <c r="H502" i="4"/>
  <c r="G485" i="4"/>
  <c r="H485" i="4"/>
  <c r="G6" i="5" s="1"/>
  <c r="G455" i="4"/>
  <c r="H455" i="4"/>
  <c r="G5" i="5" s="1"/>
  <c r="G415" i="4"/>
  <c r="H415" i="4"/>
  <c r="G372" i="4"/>
  <c r="H372" i="4"/>
  <c r="G333" i="4"/>
  <c r="H333" i="4"/>
  <c r="G9" i="5" s="1"/>
  <c r="G260" i="4"/>
  <c r="H260" i="4"/>
  <c r="G230" i="4"/>
  <c r="H230" i="4"/>
  <c r="G7" i="5" s="1"/>
  <c r="G198" i="4"/>
  <c r="H198" i="4"/>
  <c r="G168" i="4"/>
  <c r="H168" i="4"/>
  <c r="G131" i="4"/>
  <c r="H131" i="4"/>
  <c r="G4" i="5" s="1"/>
  <c r="G15" i="5" s="1"/>
  <c r="G121" i="4"/>
  <c r="H121" i="4"/>
  <c r="G10" i="5" s="1"/>
  <c r="G116" i="4"/>
  <c r="H116" i="4"/>
  <c r="G8" i="5" s="1"/>
  <c r="G82" i="4"/>
  <c r="H82" i="4"/>
  <c r="G74" i="4"/>
  <c r="H74" i="4"/>
  <c r="G61" i="4"/>
  <c r="H61" i="4"/>
  <c r="G23" i="4"/>
  <c r="H23" i="4"/>
  <c r="D10" i="5"/>
  <c r="D9" i="5"/>
  <c r="D8" i="5"/>
  <c r="D7" i="5"/>
  <c r="D6" i="5"/>
  <c r="D5" i="5"/>
  <c r="D4" i="5"/>
  <c r="D15" i="5" s="1"/>
  <c r="E10" i="5"/>
  <c r="E9" i="5"/>
  <c r="E8" i="5"/>
  <c r="E6" i="5"/>
  <c r="E5" i="5"/>
  <c r="E4" i="5"/>
  <c r="E15" i="5" s="1"/>
  <c r="B10" i="5"/>
  <c r="B9" i="5"/>
  <c r="B8" i="5"/>
  <c r="B7" i="5"/>
  <c r="C7" i="5"/>
  <c r="B6" i="5"/>
  <c r="C6" i="5"/>
  <c r="B5" i="5"/>
  <c r="C5" i="5"/>
  <c r="B4" i="5"/>
  <c r="B15" i="5" s="1"/>
  <c r="C4" i="5"/>
  <c r="C15" i="5" s="1"/>
  <c r="C10" i="5"/>
  <c r="C9" i="5"/>
  <c r="C8" i="5"/>
  <c r="B14" i="5" l="1"/>
  <c r="E14" i="5"/>
  <c r="D12" i="5"/>
  <c r="G14" i="5"/>
  <c r="B12" i="5"/>
  <c r="E12" i="5"/>
  <c r="D14" i="5"/>
  <c r="G11" i="5"/>
  <c r="E13" i="5"/>
  <c r="G12" i="5"/>
  <c r="F12" i="5"/>
  <c r="E11" i="5"/>
  <c r="F13" i="5"/>
  <c r="D11" i="5"/>
  <c r="F14" i="5"/>
  <c r="B11" i="5"/>
  <c r="B13" i="5"/>
  <c r="D13" i="5"/>
  <c r="F11" i="5"/>
  <c r="G13" i="5"/>
  <c r="C13" i="5"/>
  <c r="C12" i="5"/>
  <c r="C14" i="5"/>
  <c r="C11" i="5"/>
  <c r="E503" i="4"/>
  <c r="E504" i="4" s="1"/>
  <c r="D504" i="4"/>
  <c r="F503" i="4"/>
  <c r="F504" i="4" s="1"/>
  <c r="F507" i="4" s="1"/>
  <c r="E84" i="3"/>
  <c r="E86" i="3" s="1"/>
  <c r="F84" i="3"/>
  <c r="F86" i="3" s="1"/>
  <c r="E506" i="4" l="1"/>
  <c r="F506" i="4"/>
  <c r="F509" i="4" s="1"/>
  <c r="F510" i="4" s="1"/>
  <c r="F120" i="2"/>
  <c r="E120" i="2"/>
  <c r="D120" i="2"/>
  <c r="F119" i="2"/>
  <c r="E119" i="2"/>
  <c r="E509" i="4" l="1"/>
  <c r="E510" i="4" s="1"/>
  <c r="E50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tc={4581753A-7D90-49CA-B8FC-0496344254EF}</author>
    <author>tc={55B10DE8-448A-4F74-B129-2DF30FC3CB31}</author>
  </authors>
  <commentList>
    <comment ref="H333" authorId="0" shapeId="0" xr:uid="{4581753A-7D90-49CA-B8FC-0496344254EF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 of pedestrians excluding trick or treaters</t>
      </text>
    </comment>
    <comment ref="K333" authorId="1" shapeId="0" xr:uid="{55B10DE8-448A-4F74-B129-2DF30FC3CB31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 of pedestrians including trick or treaters</t>
      </text>
    </comment>
  </commentList>
</comments>
</file>

<file path=xl/sharedStrings.xml><?xml version="1.0" encoding="utf-8"?>
<sst xmlns="http://schemas.openxmlformats.org/spreadsheetml/2006/main" count="150" uniqueCount="47">
  <si>
    <t xml:space="preserve">Date </t>
  </si>
  <si>
    <t>time</t>
  </si>
  <si>
    <t>bike</t>
  </si>
  <si>
    <t>ped</t>
  </si>
  <si>
    <t>temp</t>
  </si>
  <si>
    <t>Sum</t>
  </si>
  <si>
    <t>N/A</t>
  </si>
  <si>
    <t>Daily Avg</t>
  </si>
  <si>
    <t>Time</t>
  </si>
  <si>
    <t>Date</t>
  </si>
  <si>
    <t>Temp</t>
  </si>
  <si>
    <t>Pedestrians</t>
  </si>
  <si>
    <t>Cyclists</t>
  </si>
  <si>
    <t>Total</t>
  </si>
  <si>
    <t>Average/Day</t>
  </si>
  <si>
    <t>Snowing</t>
  </si>
  <si>
    <t>Snow on Ground</t>
  </si>
  <si>
    <t>Trick or Treaters</t>
  </si>
  <si>
    <t>W/O Halloween</t>
  </si>
  <si>
    <t>W/O Halloween or Snow Day</t>
  </si>
  <si>
    <t>Day of Week</t>
  </si>
  <si>
    <t>Base Counts</t>
  </si>
  <si>
    <t>Peds</t>
  </si>
  <si>
    <t>Bikes</t>
  </si>
  <si>
    <t>Monday</t>
  </si>
  <si>
    <t>Tuesday</t>
  </si>
  <si>
    <t>Wednesday</t>
  </si>
  <si>
    <t>Thursday</t>
  </si>
  <si>
    <t>Friday</t>
  </si>
  <si>
    <t>Saturday</t>
  </si>
  <si>
    <t>Sunday</t>
  </si>
  <si>
    <t>Average</t>
  </si>
  <si>
    <t>Min</t>
  </si>
  <si>
    <t>Max</t>
  </si>
  <si>
    <t>Median</t>
  </si>
  <si>
    <t>Ped Daily Total</t>
  </si>
  <si>
    <t>Bike Daily Total</t>
  </si>
  <si>
    <t>Notes</t>
  </si>
  <si>
    <t>Weekly Avg</t>
  </si>
  <si>
    <t>*Data collected covered two weeks, numbers are averaged based on day of week.</t>
  </si>
  <si>
    <t>Striping Counts (Phase 1)</t>
  </si>
  <si>
    <t>C-Curb Counts* (Phase 2)</t>
  </si>
  <si>
    <t>% Change Phase 1</t>
  </si>
  <si>
    <t>% Change Phase 2</t>
  </si>
  <si>
    <t>-</t>
  </si>
  <si>
    <t>Note: counts during phase 2 exclude trick or treaters</t>
  </si>
  <si>
    <t>Blue Sage Pilot:  Bike and Pedestrian Counts by Day of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</si>
</sst>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h:mm;@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0" fontId="0" fillId="0" borderId="0" xfId="0" applyNumberFormat="1"/>
    <xf numFmtId="164" fontId="0" fillId="0" borderId="0" xfId="0" applyNumberFormat="1"/>
    <xf numFmtId="20" fontId="0" fillId="0" borderId="1" xfId="0" applyNumberFormat="1" applyBorder="1"/>
    <xf numFmtId="0" fontId="0" fillId="0" borderId="1" xfId="0" applyBorder="1"/>
    <xf numFmtId="14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20" fontId="0" fillId="0" borderId="0" xfId="0" applyNumberFormat="1" applyBorder="1"/>
    <xf numFmtId="14" fontId="0" fillId="0" borderId="1" xfId="0" applyNumberFormat="1" applyBorder="1"/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1" xfId="0" applyFill="1" applyBorder="1"/>
    <xf numFmtId="0" fontId="2" fillId="0" borderId="0" xfId="0" applyFont="1"/>
    <xf numFmtId="0" fontId="0" fillId="0" borderId="2" xfId="0" applyBorder="1"/>
    <xf numFmtId="0" fontId="0" fillId="3" borderId="0" xfId="0" applyFill="1" applyAlignment="1"/>
    <xf numFmtId="0" fontId="0" fillId="0" borderId="4" xfId="0" applyBorder="1" applyAlignment="1">
      <alignment horizontal="center" vertical="center"/>
    </xf>
    <xf numFmtId="166" fontId="0" fillId="0" borderId="2" xfId="0" applyNumberFormat="1" applyBorder="1"/>
    <xf numFmtId="166" fontId="0" fillId="0" borderId="0" xfId="0" applyNumberFormat="1" applyBorder="1"/>
    <xf numFmtId="166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2" xfId="0" applyNumberFormat="1" applyBorder="1"/>
    <xf numFmtId="9" fontId="0" fillId="0" borderId="0" xfId="0" applyNumberFormat="1"/>
    <xf numFmtId="9" fontId="0" fillId="0" borderId="4" xfId="0" applyNumberFormat="1" applyBorder="1"/>
    <xf numFmtId="9" fontId="0" fillId="0" borderId="5" xfId="0" applyNumberFormat="1" applyBorder="1"/>
    <xf numFmtId="9" fontId="0" fillId="0" borderId="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9" fontId="0" fillId="0" borderId="0" xfId="0" applyNumberFormat="1" applyBorder="1" applyAlignment="1">
      <alignment horizontal="right"/>
    </xf>
    <xf numFmtId="9" fontId="0" fillId="0" borderId="3" xfId="0" applyNumberFormat="1" applyBorder="1" applyAlignment="1">
      <alignment horizontal="right"/>
    </xf>
    <xf numFmtId="9" fontId="0" fillId="0" borderId="4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0" fillId="0" borderId="5" xfId="0" applyNumberFormat="1" applyBorder="1" applyAlignment="1">
      <alignment horizontal="right"/>
    </xf>
    <xf numFmtId="1" fontId="0" fillId="0" borderId="2" xfId="0" applyNumberFormat="1" applyBorder="1"/>
    <xf numFmtId="1" fontId="0" fillId="0" borderId="0" xfId="0" applyNumberFormat="1" applyBorder="1"/>
    <xf numFmtId="1" fontId="0" fillId="0" borderId="4" xfId="0" applyNumberFormat="1" applyBorder="1"/>
    <xf numFmtId="1" fontId="0" fillId="0" borderId="1" xfId="0" applyNumberFormat="1" applyBorder="1"/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ane Roberts" id="{F5A38A84-DB81-4D30-A0E4-CBEA4893E802}" userId="S::sroberts@littletongov.org::c416dea4-abf8-4bac-8a15-7f9c91562b0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33" dT="2021-01-23T20:40:31.11" personId="{F5A38A84-DB81-4D30-A0E4-CBEA4893E802}" id="{4581753A-7D90-49CA-B8FC-0496344254EF}">
    <text>Number of pedestrians excluding trick or treaters</text>
  </threadedComment>
  <threadedComment ref="K333" dT="2021-01-23T20:40:16.36" personId="{F5A38A84-DB81-4D30-A0E4-CBEA4893E802}" id="{55B10DE8-448A-4F74-B129-2DF30FC3CB31}">
    <text>Number of pedestrians including trick or treaters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941D-4FD6-4689-B923-A358E1942739}">
  <dimension ref="A1:L18"/>
  <sheetViews>
    <sheetView tabSelected="1" workbookViewId="0">
      <selection activeCell="H10" sqref="H10"/>
    </sheetView>
  </sheetViews>
  <sheetFormatPr defaultRowHeight="14.4" x14ac:dyDescent="0.3"/>
  <cols>
    <col min="1" max="1" width="12.109375" bestFit="1" customWidth="1"/>
    <col min="2" max="2" width="11.6640625" bestFit="1" customWidth="1"/>
    <col min="3" max="3" width="11.6640625" customWidth="1"/>
    <col min="4" max="4" width="14.5546875" bestFit="1" customWidth="1"/>
    <col min="5" max="5" width="14.5546875" customWidth="1"/>
    <col min="6" max="6" width="13.6640625" bestFit="1" customWidth="1"/>
    <col min="7" max="7" width="9.109375" style="9"/>
  </cols>
  <sheetData>
    <row r="1" spans="1:12" ht="18" x14ac:dyDescent="0.35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0"/>
    </row>
    <row r="2" spans="1:12" x14ac:dyDescent="0.3">
      <c r="A2" s="21"/>
      <c r="B2" s="43" t="s">
        <v>21</v>
      </c>
      <c r="C2" s="44"/>
      <c r="D2" s="45" t="s">
        <v>40</v>
      </c>
      <c r="E2" s="45"/>
      <c r="F2" s="45" t="s">
        <v>41</v>
      </c>
      <c r="G2" s="46"/>
      <c r="H2" s="43" t="s">
        <v>42</v>
      </c>
      <c r="I2" s="44"/>
      <c r="J2" s="43" t="s">
        <v>43</v>
      </c>
      <c r="K2" s="44"/>
      <c r="L2" s="20"/>
    </row>
    <row r="3" spans="1:12" x14ac:dyDescent="0.3">
      <c r="A3" s="4" t="s">
        <v>20</v>
      </c>
      <c r="B3" s="22" t="s">
        <v>23</v>
      </c>
      <c r="C3" s="11" t="s">
        <v>22</v>
      </c>
      <c r="D3" s="11" t="s">
        <v>23</v>
      </c>
      <c r="E3" s="11" t="s">
        <v>22</v>
      </c>
      <c r="F3" s="11" t="s">
        <v>23</v>
      </c>
      <c r="G3" s="16" t="s">
        <v>22</v>
      </c>
      <c r="H3" s="26" t="s">
        <v>23</v>
      </c>
      <c r="I3" s="27" t="s">
        <v>22</v>
      </c>
      <c r="J3" s="26" t="s">
        <v>23</v>
      </c>
      <c r="K3" s="27" t="s">
        <v>22</v>
      </c>
      <c r="L3" s="20"/>
    </row>
    <row r="4" spans="1:12" x14ac:dyDescent="0.3">
      <c r="A4" t="s">
        <v>24</v>
      </c>
      <c r="B4" s="39">
        <f>SUM('Blue Sage BP Count - Base'!E105:E114)</f>
        <v>3</v>
      </c>
      <c r="C4" s="40">
        <f>SUM('Blue Sage BP Count - Base'!F105:F114)</f>
        <v>10</v>
      </c>
      <c r="D4" s="8">
        <f>SUM('Blue Sage BP Count - Striping'!E30:E42)</f>
        <v>0</v>
      </c>
      <c r="E4" s="8">
        <f>SUM('Blue Sage BP Count - Striping'!F30:F42)</f>
        <v>18</v>
      </c>
      <c r="F4" s="8">
        <f>AVERAGE('Blue Sage BP Count - C-Curb'!G131,'Blue Sage BP Count - C-Curb'!G415)</f>
        <v>7.5</v>
      </c>
      <c r="G4" s="8">
        <f>AVERAGE('Blue Sage BP Count - C-Curb'!H131,'Blue Sage BP Count - C-Curb'!H415)</f>
        <v>31.5</v>
      </c>
      <c r="H4" s="28">
        <f>(D4-B4)/B4</f>
        <v>-1</v>
      </c>
      <c r="I4" s="29">
        <f>(E4-C4)/C4</f>
        <v>0.8</v>
      </c>
      <c r="J4" s="28">
        <f>(F4-B4)/B4</f>
        <v>1.5</v>
      </c>
      <c r="K4" s="29">
        <f>(G4-C4)/C4</f>
        <v>2.15</v>
      </c>
      <c r="L4" s="20"/>
    </row>
    <row r="5" spans="1:12" x14ac:dyDescent="0.3">
      <c r="A5" t="s">
        <v>25</v>
      </c>
      <c r="B5" s="39">
        <f>SUM('Blue Sage BP Count - Base'!E12:E18)</f>
        <v>0</v>
      </c>
      <c r="C5" s="40">
        <f>SUM('Blue Sage BP Count - Base'!F12:F18)</f>
        <v>11</v>
      </c>
      <c r="D5" s="8">
        <f>SUM('Blue Sage BP Count - Striping'!E43:E48)</f>
        <v>2</v>
      </c>
      <c r="E5" s="8">
        <f>SUM('Blue Sage BP Count - Striping'!F43:F48)</f>
        <v>7</v>
      </c>
      <c r="F5" s="8">
        <f>AVERAGE('Blue Sage BP Count - C-Curb'!G455,'Blue Sage BP Count - C-Curb'!G168)</f>
        <v>2</v>
      </c>
      <c r="G5" s="8">
        <f>AVERAGE('Blue Sage BP Count - C-Curb'!H455,'Blue Sage BP Count - C-Curb'!H168)</f>
        <v>51.5</v>
      </c>
      <c r="H5" s="32" t="s">
        <v>44</v>
      </c>
      <c r="I5" s="29">
        <f t="shared" ref="I5:I10" si="0">(E5-C5)/C5</f>
        <v>-0.36363636363636365</v>
      </c>
      <c r="J5" s="32" t="s">
        <v>44</v>
      </c>
      <c r="K5" s="29">
        <f t="shared" ref="K5:K10" si="1">(G5-C5)/C5</f>
        <v>3.6818181818181817</v>
      </c>
      <c r="L5" s="20"/>
    </row>
    <row r="6" spans="1:12" x14ac:dyDescent="0.3">
      <c r="A6" t="s">
        <v>26</v>
      </c>
      <c r="B6" s="39">
        <f>SUM('Blue Sage BP Count - Base'!E19:E24)</f>
        <v>0</v>
      </c>
      <c r="C6" s="40">
        <f>SUM('Blue Sage BP Count - Base'!F19:F24)</f>
        <v>8</v>
      </c>
      <c r="D6" s="8">
        <f>SUM('Blue Sage BP Count - Striping'!E49:E53)</f>
        <v>2</v>
      </c>
      <c r="E6" s="8">
        <f>SUM('Blue Sage BP Count - Striping'!F49:F53)</f>
        <v>4</v>
      </c>
      <c r="F6" s="8">
        <f>AVERAGE('Blue Sage BP Count - C-Curb'!G61,'Blue Sage BP Count - C-Curb'!G198,'Blue Sage BP Count - C-Curb'!G485)</f>
        <v>6</v>
      </c>
      <c r="G6" s="8">
        <f>AVERAGE('Blue Sage BP Count - C-Curb'!H61,'Blue Sage BP Count - C-Curb'!H198,'Blue Sage BP Count - C-Curb'!H485)</f>
        <v>41.333333333333336</v>
      </c>
      <c r="H6" s="32" t="s">
        <v>44</v>
      </c>
      <c r="I6" s="29">
        <f t="shared" si="0"/>
        <v>-0.5</v>
      </c>
      <c r="J6" s="32" t="s">
        <v>44</v>
      </c>
      <c r="K6" s="29">
        <f t="shared" si="1"/>
        <v>4.166666666666667</v>
      </c>
      <c r="L6" s="20"/>
    </row>
    <row r="7" spans="1:12" x14ac:dyDescent="0.3">
      <c r="A7" t="s">
        <v>27</v>
      </c>
      <c r="B7" s="39">
        <f>SUM('Blue Sage BP Count - Base'!E25:E55)</f>
        <v>11</v>
      </c>
      <c r="C7" s="40">
        <f>SUM('Blue Sage BP Count - Base'!F25:F55)</f>
        <v>29</v>
      </c>
      <c r="D7" s="8">
        <f>SUM('Blue Sage BP Count - Striping'!E53:E55)</f>
        <v>1</v>
      </c>
      <c r="E7" s="8">
        <f>SUM('Blue Sage BP Count - Striping'!F53:F55)</f>
        <v>4</v>
      </c>
      <c r="F7" s="8">
        <f>AVERAGE('Blue Sage BP Count - C-Curb'!G230,'Blue Sage BP Count - C-Curb'!G74)</f>
        <v>5</v>
      </c>
      <c r="G7" s="8">
        <f>AVERAGE('Blue Sage BP Count - C-Curb'!H230,'Blue Sage BP Count - C-Curb'!H74)</f>
        <v>25.5</v>
      </c>
      <c r="H7" s="28">
        <f t="shared" ref="H7:H10" si="2">(D7-B7)/B7</f>
        <v>-0.90909090909090906</v>
      </c>
      <c r="I7" s="29">
        <f t="shared" si="0"/>
        <v>-0.86206896551724133</v>
      </c>
      <c r="J7" s="28">
        <f t="shared" ref="J7:J10" si="3">(F7-B7)/B7</f>
        <v>-0.54545454545454541</v>
      </c>
      <c r="K7" s="29">
        <f t="shared" si="1"/>
        <v>-0.1206896551724138</v>
      </c>
      <c r="L7" s="20"/>
    </row>
    <row r="8" spans="1:12" x14ac:dyDescent="0.3">
      <c r="A8" t="s">
        <v>28</v>
      </c>
      <c r="B8" s="39">
        <f>SUM('Blue Sage BP Count - Base'!E56:E58)</f>
        <v>1</v>
      </c>
      <c r="C8" s="40">
        <f>SUM('Blue Sage BP Count - Base'!F56:F58)</f>
        <v>2</v>
      </c>
      <c r="D8" s="8">
        <f>SUM('Blue Sage BP Count - Striping'!E56:E64)</f>
        <v>0</v>
      </c>
      <c r="E8" s="8">
        <f>SUM('Blue Sage BP Count - Striping'!F56:F64)</f>
        <v>15</v>
      </c>
      <c r="F8" s="8">
        <f>AVERAGE('Blue Sage BP Count - C-Curb'!G116,'Blue Sage BP Count - C-Curb'!G260)</f>
        <v>6.5</v>
      </c>
      <c r="G8" s="8">
        <f>AVERAGE('Blue Sage BP Count - C-Curb'!H116,'Blue Sage BP Count - C-Curb'!H260)</f>
        <v>45</v>
      </c>
      <c r="H8" s="28">
        <f t="shared" si="2"/>
        <v>-1</v>
      </c>
      <c r="I8" s="29">
        <f t="shared" si="0"/>
        <v>6.5</v>
      </c>
      <c r="J8" s="28">
        <f t="shared" si="3"/>
        <v>5.5</v>
      </c>
      <c r="K8" s="29">
        <f t="shared" si="1"/>
        <v>21.5</v>
      </c>
      <c r="L8" s="20"/>
    </row>
    <row r="9" spans="1:12" x14ac:dyDescent="0.3">
      <c r="A9" t="s">
        <v>29</v>
      </c>
      <c r="B9" s="39">
        <f>SUM('Blue Sage BP Count - Base'!E59:E90)</f>
        <v>12</v>
      </c>
      <c r="C9" s="40">
        <f>SUM('Blue Sage BP Count - Base'!F59:F90)</f>
        <v>29</v>
      </c>
      <c r="D9" s="8">
        <f>SUM('Blue Sage BP Count - Striping'!E65:E77)</f>
        <v>2</v>
      </c>
      <c r="E9" s="8">
        <f>SUM('Blue Sage BP Count - Striping'!F65:F77)</f>
        <v>17</v>
      </c>
      <c r="F9" s="8">
        <f>AVERAGE('Blue Sage BP Count - C-Curb'!G333,'Blue Sage BP Count - C-Curb'!G116)</f>
        <v>17.5</v>
      </c>
      <c r="G9" s="8">
        <f>AVERAGE('Blue Sage BP Count - C-Curb'!H333,'Blue Sage BP Count - C-Curb'!H116)</f>
        <v>50</v>
      </c>
      <c r="H9" s="28">
        <f t="shared" si="2"/>
        <v>-0.83333333333333337</v>
      </c>
      <c r="I9" s="29">
        <f t="shared" si="0"/>
        <v>-0.41379310344827586</v>
      </c>
      <c r="J9" s="28">
        <f t="shared" si="3"/>
        <v>0.45833333333333331</v>
      </c>
      <c r="K9" s="29">
        <f t="shared" si="1"/>
        <v>0.72413793103448276</v>
      </c>
      <c r="L9" s="20"/>
    </row>
    <row r="10" spans="1:12" x14ac:dyDescent="0.3">
      <c r="A10" s="4" t="s">
        <v>30</v>
      </c>
      <c r="B10" s="41">
        <f>SUM('Blue Sage BP Count - Base'!E91:E104)</f>
        <v>5</v>
      </c>
      <c r="C10" s="42">
        <f>SUM('Blue Sage BP Count - Base'!F91:F104)</f>
        <v>19</v>
      </c>
      <c r="D10" s="42">
        <f>SUM('Blue Sage BP Count - Striping'!E78:E83)</f>
        <v>0</v>
      </c>
      <c r="E10" s="42">
        <f>SUM('Blue Sage BP Count - Striping'!F78:F83)</f>
        <v>9</v>
      </c>
      <c r="F10" s="42">
        <f>AVERAGE('Blue Sage BP Count - C-Curb'!G121,'Blue Sage BP Count - C-Curb'!G372)</f>
        <v>6.5</v>
      </c>
      <c r="G10" s="42">
        <f>AVERAGE('Blue Sage BP Count - C-Curb'!H121,'Blue Sage BP Count - C-Curb'!H372)</f>
        <v>30.5</v>
      </c>
      <c r="H10" s="30">
        <f t="shared" si="2"/>
        <v>-1</v>
      </c>
      <c r="I10" s="31">
        <f t="shared" si="0"/>
        <v>-0.52631578947368418</v>
      </c>
      <c r="J10" s="30">
        <f t="shared" si="3"/>
        <v>0.3</v>
      </c>
      <c r="K10" s="31">
        <f t="shared" si="1"/>
        <v>0.60526315789473684</v>
      </c>
      <c r="L10" s="20"/>
    </row>
    <row r="11" spans="1:12" x14ac:dyDescent="0.3">
      <c r="A11" s="12" t="s">
        <v>32</v>
      </c>
      <c r="B11" s="39">
        <f t="shared" ref="B11:G11" si="4">MIN(B4:B10)</f>
        <v>0</v>
      </c>
      <c r="C11" s="40">
        <f t="shared" si="4"/>
        <v>2</v>
      </c>
      <c r="D11" s="8">
        <f t="shared" si="4"/>
        <v>0</v>
      </c>
      <c r="E11" s="8">
        <f t="shared" si="4"/>
        <v>4</v>
      </c>
      <c r="F11" s="8">
        <f t="shared" si="4"/>
        <v>2</v>
      </c>
      <c r="G11" s="8">
        <f t="shared" si="4"/>
        <v>25.5</v>
      </c>
      <c r="H11" s="32" t="s">
        <v>44</v>
      </c>
      <c r="I11" s="33" t="s">
        <v>44</v>
      </c>
      <c r="J11" s="32" t="s">
        <v>44</v>
      </c>
      <c r="K11" s="33" t="s">
        <v>44</v>
      </c>
      <c r="L11" s="20"/>
    </row>
    <row r="12" spans="1:12" x14ac:dyDescent="0.3">
      <c r="A12" s="12" t="s">
        <v>33</v>
      </c>
      <c r="B12" s="39">
        <f t="shared" ref="B12:G12" si="5">MAX(B4:B10)</f>
        <v>12</v>
      </c>
      <c r="C12" s="40">
        <f t="shared" si="5"/>
        <v>29</v>
      </c>
      <c r="D12" s="8">
        <f t="shared" si="5"/>
        <v>2</v>
      </c>
      <c r="E12" s="8">
        <f t="shared" si="5"/>
        <v>18</v>
      </c>
      <c r="F12" s="8">
        <f t="shared" si="5"/>
        <v>17.5</v>
      </c>
      <c r="G12" s="8">
        <f t="shared" si="5"/>
        <v>51.5</v>
      </c>
      <c r="H12" s="32" t="s">
        <v>44</v>
      </c>
      <c r="I12" s="33" t="s">
        <v>44</v>
      </c>
      <c r="J12" s="32" t="s">
        <v>44</v>
      </c>
      <c r="K12" s="33" t="s">
        <v>44</v>
      </c>
      <c r="L12" s="20"/>
    </row>
    <row r="13" spans="1:12" x14ac:dyDescent="0.3">
      <c r="A13" s="12" t="s">
        <v>34</v>
      </c>
      <c r="B13" s="39">
        <f t="shared" ref="B13:G13" si="6">MEDIAN(B4:B10)</f>
        <v>3</v>
      </c>
      <c r="C13" s="40">
        <f t="shared" si="6"/>
        <v>11</v>
      </c>
      <c r="D13" s="8">
        <f t="shared" si="6"/>
        <v>1</v>
      </c>
      <c r="E13" s="8">
        <f t="shared" si="6"/>
        <v>9</v>
      </c>
      <c r="F13" s="8">
        <f t="shared" si="6"/>
        <v>6.5</v>
      </c>
      <c r="G13" s="8">
        <f t="shared" si="6"/>
        <v>41.333333333333336</v>
      </c>
      <c r="H13" s="32" t="s">
        <v>44</v>
      </c>
      <c r="I13" s="34" t="s">
        <v>44</v>
      </c>
      <c r="J13" s="32" t="s">
        <v>44</v>
      </c>
      <c r="K13" s="35" t="s">
        <v>44</v>
      </c>
      <c r="L13" s="20"/>
    </row>
    <row r="14" spans="1:12" x14ac:dyDescent="0.3">
      <c r="A14" s="18" t="s">
        <v>31</v>
      </c>
      <c r="B14" s="25">
        <f t="shared" ref="B14:G14" si="7">AVERAGE(B4:B10)</f>
        <v>4.5714285714285712</v>
      </c>
      <c r="C14" s="17">
        <f t="shared" si="7"/>
        <v>15.428571428571429</v>
      </c>
      <c r="D14" s="17">
        <f t="shared" si="7"/>
        <v>1</v>
      </c>
      <c r="E14" s="17">
        <f t="shared" si="7"/>
        <v>10.571428571428571</v>
      </c>
      <c r="F14" s="17">
        <f t="shared" si="7"/>
        <v>7.2857142857142856</v>
      </c>
      <c r="G14" s="17">
        <f t="shared" si="7"/>
        <v>39.333333333333336</v>
      </c>
      <c r="H14" s="36" t="s">
        <v>44</v>
      </c>
      <c r="I14" s="37" t="s">
        <v>44</v>
      </c>
      <c r="J14" s="36" t="s">
        <v>44</v>
      </c>
      <c r="K14" s="38" t="s">
        <v>44</v>
      </c>
      <c r="L14" s="20"/>
    </row>
    <row r="15" spans="1:12" x14ac:dyDescent="0.3">
      <c r="A15" s="12" t="s">
        <v>38</v>
      </c>
      <c r="B15" s="23">
        <f>AVERAGE(B4:B10)</f>
        <v>4.5714285714285712</v>
      </c>
      <c r="C15" s="24">
        <f t="shared" ref="C15:G15" si="8">AVERAGE(C4:C10)</f>
        <v>15.428571428571429</v>
      </c>
      <c r="D15" s="9">
        <f t="shared" si="8"/>
        <v>1</v>
      </c>
      <c r="E15" s="9">
        <f t="shared" si="8"/>
        <v>10.571428571428571</v>
      </c>
      <c r="F15" s="9">
        <f t="shared" si="8"/>
        <v>7.2857142857142856</v>
      </c>
      <c r="G15" s="9">
        <f t="shared" si="8"/>
        <v>39.333333333333336</v>
      </c>
      <c r="H15" s="28">
        <f>(D15-B15)/B15</f>
        <v>-0.78125</v>
      </c>
      <c r="I15" s="29">
        <f t="shared" ref="I15:K15" si="9">(E15-C15)/C15</f>
        <v>-0.31481481481481483</v>
      </c>
      <c r="J15" s="28">
        <f t="shared" si="9"/>
        <v>6.2857142857142856</v>
      </c>
      <c r="K15" s="29">
        <f t="shared" si="9"/>
        <v>2.7207207207207214</v>
      </c>
      <c r="L15" s="20"/>
    </row>
    <row r="16" spans="1:12" ht="6.6" customHeight="1" x14ac:dyDescent="0.3"/>
    <row r="17" spans="1:1" x14ac:dyDescent="0.3">
      <c r="A17" s="19" t="s">
        <v>39</v>
      </c>
    </row>
    <row r="18" spans="1:1" x14ac:dyDescent="0.3">
      <c r="A18" s="19" t="s">
        <v>45</v>
      </c>
    </row>
  </sheetData>
  <mergeCells count="6">
    <mergeCell ref="B2:C2"/>
    <mergeCell ref="D2:E2"/>
    <mergeCell ref="F2:G2"/>
    <mergeCell ref="H2:I2"/>
    <mergeCell ref="A1:K1"/>
    <mergeCell ref="J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6211-E0CD-4253-AE4F-2904DC4FBB0D}">
  <dimension ref="A1:F120"/>
  <sheetViews>
    <sheetView workbookViewId="0">
      <pane ySplit="1" topLeftCell="A89" activePane="bottomLeft" state="frozen"/>
      <selection pane="bottomLeft" activeCell="F130" sqref="F130"/>
    </sheetView>
  </sheetViews>
  <sheetFormatPr defaultRowHeight="14.4" x14ac:dyDescent="0.3"/>
  <cols>
    <col min="1" max="1" width="9.6640625" bestFit="1" customWidth="1"/>
    <col min="2" max="2" width="12.109375" bestFit="1" customWidth="1"/>
    <col min="3" max="3" width="9.109375" style="6"/>
  </cols>
  <sheetData>
    <row r="1" spans="1:6" x14ac:dyDescent="0.3">
      <c r="A1" s="2" t="s">
        <v>0</v>
      </c>
      <c r="B1" s="2" t="s">
        <v>20</v>
      </c>
      <c r="C1" s="6" t="s">
        <v>1</v>
      </c>
      <c r="D1" t="s">
        <v>4</v>
      </c>
      <c r="E1" t="s">
        <v>2</v>
      </c>
      <c r="F1" t="s">
        <v>3</v>
      </c>
    </row>
    <row r="2" spans="1:6" x14ac:dyDescent="0.3">
      <c r="A2" s="5">
        <v>44088</v>
      </c>
      <c r="B2" s="5" t="s">
        <v>24</v>
      </c>
      <c r="C2" s="6">
        <v>0.55555555555555558</v>
      </c>
      <c r="D2">
        <v>87</v>
      </c>
      <c r="E2">
        <v>1</v>
      </c>
      <c r="F2">
        <v>1</v>
      </c>
    </row>
    <row r="3" spans="1:6" x14ac:dyDescent="0.3">
      <c r="C3" s="6">
        <v>0.68194444444444446</v>
      </c>
      <c r="D3">
        <v>93</v>
      </c>
      <c r="F3">
        <v>1</v>
      </c>
    </row>
    <row r="4" spans="1:6" x14ac:dyDescent="0.3">
      <c r="C4" s="6">
        <v>0.68611111111111101</v>
      </c>
      <c r="D4">
        <v>93</v>
      </c>
      <c r="E4">
        <v>1</v>
      </c>
    </row>
    <row r="5" spans="1:6" x14ac:dyDescent="0.3">
      <c r="C5" s="6">
        <v>0.70694444444444438</v>
      </c>
      <c r="D5">
        <v>98</v>
      </c>
      <c r="F5">
        <v>1</v>
      </c>
    </row>
    <row r="6" spans="1:6" x14ac:dyDescent="0.3">
      <c r="C6" s="6">
        <v>0.81805555555555554</v>
      </c>
      <c r="D6">
        <v>77</v>
      </c>
      <c r="F6">
        <v>1</v>
      </c>
    </row>
    <row r="7" spans="1:6" x14ac:dyDescent="0.3">
      <c r="C7" s="6">
        <v>0.82013888888888886</v>
      </c>
      <c r="D7">
        <v>78</v>
      </c>
      <c r="F7">
        <v>1</v>
      </c>
    </row>
    <row r="8" spans="1:6" x14ac:dyDescent="0.3">
      <c r="C8" s="6">
        <v>0.85902777777777783</v>
      </c>
      <c r="D8">
        <v>77</v>
      </c>
      <c r="F8">
        <v>1</v>
      </c>
    </row>
    <row r="9" spans="1:6" x14ac:dyDescent="0.3">
      <c r="C9" s="6">
        <v>0.8618055555555556</v>
      </c>
      <c r="D9">
        <v>77</v>
      </c>
      <c r="F9">
        <v>1</v>
      </c>
    </row>
    <row r="10" spans="1:6" x14ac:dyDescent="0.3">
      <c r="C10" s="6">
        <v>0.87152777777777779</v>
      </c>
      <c r="D10">
        <v>77</v>
      </c>
      <c r="F10">
        <v>1</v>
      </c>
    </row>
    <row r="11" spans="1:6" x14ac:dyDescent="0.3">
      <c r="C11" s="6">
        <v>0.87222222222222223</v>
      </c>
      <c r="D11">
        <v>77</v>
      </c>
      <c r="F11">
        <v>1</v>
      </c>
    </row>
    <row r="12" spans="1:6" x14ac:dyDescent="0.3">
      <c r="A12" s="5">
        <v>44089</v>
      </c>
      <c r="B12" s="5" t="s">
        <v>25</v>
      </c>
      <c r="C12" s="6">
        <v>0.24513888888888888</v>
      </c>
      <c r="D12">
        <v>51</v>
      </c>
      <c r="F12">
        <v>2</v>
      </c>
    </row>
    <row r="13" spans="1:6" x14ac:dyDescent="0.3">
      <c r="C13" s="6">
        <v>0.33611111111111108</v>
      </c>
      <c r="D13">
        <v>60</v>
      </c>
      <c r="F13">
        <v>1</v>
      </c>
    </row>
    <row r="14" spans="1:6" x14ac:dyDescent="0.3">
      <c r="C14" s="6">
        <v>0.38541666666666669</v>
      </c>
      <c r="D14">
        <v>73</v>
      </c>
      <c r="F14">
        <v>1</v>
      </c>
    </row>
    <row r="15" spans="1:6" x14ac:dyDescent="0.3">
      <c r="C15" s="6">
        <v>0.41250000000000003</v>
      </c>
      <c r="D15">
        <v>84</v>
      </c>
      <c r="F15">
        <v>1</v>
      </c>
    </row>
    <row r="16" spans="1:6" x14ac:dyDescent="0.3">
      <c r="C16" s="6">
        <v>0.49513888888888885</v>
      </c>
      <c r="D16">
        <v>86</v>
      </c>
      <c r="F16">
        <v>2</v>
      </c>
    </row>
    <row r="17" spans="1:6" x14ac:dyDescent="0.3">
      <c r="C17" s="6">
        <v>0.67083333333333339</v>
      </c>
      <c r="D17">
        <v>89</v>
      </c>
      <c r="F17">
        <v>2</v>
      </c>
    </row>
    <row r="18" spans="1:6" x14ac:dyDescent="0.3">
      <c r="C18" s="6">
        <v>0.73541666666666661</v>
      </c>
      <c r="D18">
        <v>89</v>
      </c>
      <c r="F18">
        <v>2</v>
      </c>
    </row>
    <row r="19" spans="1:6" x14ac:dyDescent="0.3">
      <c r="A19" s="5">
        <v>44090</v>
      </c>
      <c r="B19" s="5" t="s">
        <v>26</v>
      </c>
      <c r="C19" s="6">
        <v>0.36388888888888887</v>
      </c>
      <c r="D19">
        <v>57</v>
      </c>
      <c r="F19">
        <v>1</v>
      </c>
    </row>
    <row r="20" spans="1:6" x14ac:dyDescent="0.3">
      <c r="C20" s="6">
        <v>0.38611111111111113</v>
      </c>
      <c r="D20">
        <v>68</v>
      </c>
      <c r="F20">
        <v>2</v>
      </c>
    </row>
    <row r="21" spans="1:6" x14ac:dyDescent="0.3">
      <c r="C21" s="6">
        <v>0.40277777777777773</v>
      </c>
      <c r="D21">
        <v>73</v>
      </c>
      <c r="F21">
        <v>2</v>
      </c>
    </row>
    <row r="22" spans="1:6" x14ac:dyDescent="0.3">
      <c r="C22" s="6">
        <v>0.40416666666666662</v>
      </c>
      <c r="D22">
        <v>73</v>
      </c>
      <c r="F22">
        <v>1</v>
      </c>
    </row>
    <row r="23" spans="1:6" x14ac:dyDescent="0.3">
      <c r="C23" s="6">
        <v>0.58333333333333337</v>
      </c>
      <c r="D23">
        <v>77</v>
      </c>
      <c r="F23">
        <v>1</v>
      </c>
    </row>
    <row r="24" spans="1:6" x14ac:dyDescent="0.3">
      <c r="C24" s="6">
        <v>0.77569444444444446</v>
      </c>
      <c r="D24">
        <v>71</v>
      </c>
      <c r="F24">
        <v>1</v>
      </c>
    </row>
    <row r="25" spans="1:6" x14ac:dyDescent="0.3">
      <c r="A25" s="5">
        <v>44091</v>
      </c>
      <c r="B25" s="5" t="s">
        <v>27</v>
      </c>
      <c r="C25" s="6">
        <v>0.4236111111111111</v>
      </c>
      <c r="D25">
        <v>82</v>
      </c>
      <c r="F25">
        <v>1</v>
      </c>
    </row>
    <row r="26" spans="1:6" x14ac:dyDescent="0.3">
      <c r="C26" s="6">
        <v>0.43611111111111112</v>
      </c>
      <c r="D26">
        <v>84</v>
      </c>
      <c r="F26">
        <v>1</v>
      </c>
    </row>
    <row r="27" spans="1:6" x14ac:dyDescent="0.3">
      <c r="C27" s="6">
        <v>0.44027777777777777</v>
      </c>
      <c r="D27">
        <v>84</v>
      </c>
      <c r="F27">
        <v>1</v>
      </c>
    </row>
    <row r="28" spans="1:6" x14ac:dyDescent="0.3">
      <c r="C28" s="6">
        <v>0.4458333333333333</v>
      </c>
      <c r="D28">
        <v>82</v>
      </c>
      <c r="F28">
        <v>1</v>
      </c>
    </row>
    <row r="29" spans="1:6" x14ac:dyDescent="0.3">
      <c r="C29" s="6">
        <v>0.45</v>
      </c>
      <c r="D29">
        <v>84</v>
      </c>
      <c r="F29">
        <v>2</v>
      </c>
    </row>
    <row r="30" spans="1:6" x14ac:dyDescent="0.3">
      <c r="C30" s="6">
        <v>0.45</v>
      </c>
      <c r="D30">
        <v>84</v>
      </c>
      <c r="F30">
        <v>1</v>
      </c>
    </row>
    <row r="31" spans="1:6" x14ac:dyDescent="0.3">
      <c r="C31" s="6">
        <v>0.46249999999999997</v>
      </c>
      <c r="D31">
        <v>84</v>
      </c>
      <c r="F31">
        <v>1</v>
      </c>
    </row>
    <row r="32" spans="1:6" x14ac:dyDescent="0.3">
      <c r="C32" s="6">
        <v>0.46666666666666662</v>
      </c>
      <c r="D32">
        <v>84</v>
      </c>
      <c r="F32">
        <v>1</v>
      </c>
    </row>
    <row r="33" spans="1:6" x14ac:dyDescent="0.3">
      <c r="C33" s="6">
        <v>0.47291666666666665</v>
      </c>
      <c r="D33">
        <v>84</v>
      </c>
      <c r="F33">
        <v>1</v>
      </c>
    </row>
    <row r="34" spans="1:6" x14ac:dyDescent="0.3">
      <c r="C34" s="6">
        <v>0.4916666666666667</v>
      </c>
      <c r="D34">
        <v>87</v>
      </c>
      <c r="E34">
        <v>2</v>
      </c>
    </row>
    <row r="35" spans="1:6" x14ac:dyDescent="0.3">
      <c r="A35" s="1"/>
      <c r="B35" s="1"/>
      <c r="C35" s="6">
        <v>0.49791666666666662</v>
      </c>
      <c r="D35">
        <v>87</v>
      </c>
      <c r="F35">
        <v>2</v>
      </c>
    </row>
    <row r="36" spans="1:6" x14ac:dyDescent="0.3">
      <c r="C36" s="6">
        <v>0.5229166666666667</v>
      </c>
      <c r="D36">
        <v>89</v>
      </c>
      <c r="E36">
        <v>1</v>
      </c>
    </row>
    <row r="37" spans="1:6" x14ac:dyDescent="0.3">
      <c r="C37" s="6">
        <v>0.54999999999999993</v>
      </c>
      <c r="D37">
        <v>91</v>
      </c>
      <c r="E37">
        <v>1</v>
      </c>
    </row>
    <row r="38" spans="1:6" x14ac:dyDescent="0.3">
      <c r="C38" s="6">
        <v>0.55138888888888882</v>
      </c>
      <c r="D38">
        <v>91</v>
      </c>
      <c r="E38">
        <v>2</v>
      </c>
    </row>
    <row r="39" spans="1:6" x14ac:dyDescent="0.3">
      <c r="C39" s="6">
        <v>0.57013888888888886</v>
      </c>
      <c r="D39">
        <v>91</v>
      </c>
      <c r="F39">
        <v>1</v>
      </c>
    </row>
    <row r="40" spans="1:6" x14ac:dyDescent="0.3">
      <c r="C40" s="6">
        <v>0.5756944444444444</v>
      </c>
      <c r="D40">
        <v>91</v>
      </c>
      <c r="F40">
        <v>1</v>
      </c>
    </row>
    <row r="41" spans="1:6" x14ac:dyDescent="0.3">
      <c r="C41" s="6">
        <v>0.57986111111111105</v>
      </c>
      <c r="D41">
        <v>91</v>
      </c>
      <c r="F41">
        <v>1</v>
      </c>
    </row>
    <row r="42" spans="1:6" x14ac:dyDescent="0.3">
      <c r="C42" s="6">
        <v>0.58402777777777781</v>
      </c>
      <c r="D42">
        <v>91</v>
      </c>
      <c r="F42">
        <v>2</v>
      </c>
    </row>
    <row r="43" spans="1:6" x14ac:dyDescent="0.3">
      <c r="C43" s="6">
        <v>0.59027777777777779</v>
      </c>
      <c r="D43">
        <v>91</v>
      </c>
      <c r="F43">
        <v>2</v>
      </c>
    </row>
    <row r="44" spans="1:6" x14ac:dyDescent="0.3">
      <c r="C44" s="6">
        <v>0.59444444444444444</v>
      </c>
      <c r="D44">
        <v>91</v>
      </c>
      <c r="E44">
        <v>1</v>
      </c>
    </row>
    <row r="45" spans="1:6" x14ac:dyDescent="0.3">
      <c r="C45" s="6">
        <v>0.61944444444444446</v>
      </c>
      <c r="D45">
        <v>91</v>
      </c>
      <c r="E45">
        <v>1</v>
      </c>
    </row>
    <row r="46" spans="1:6" x14ac:dyDescent="0.3">
      <c r="C46" s="6">
        <v>0.61944444444444446</v>
      </c>
      <c r="D46">
        <v>91</v>
      </c>
      <c r="E46">
        <v>2</v>
      </c>
    </row>
    <row r="47" spans="1:6" x14ac:dyDescent="0.3">
      <c r="C47" s="6">
        <v>0.62708333333333333</v>
      </c>
      <c r="D47">
        <v>89</v>
      </c>
      <c r="F47">
        <v>2</v>
      </c>
    </row>
    <row r="48" spans="1:6" x14ac:dyDescent="0.3">
      <c r="C48" s="6">
        <v>0.63194444444444442</v>
      </c>
      <c r="D48">
        <v>91</v>
      </c>
      <c r="F48">
        <v>1</v>
      </c>
    </row>
    <row r="49" spans="1:6" x14ac:dyDescent="0.3">
      <c r="C49" s="6">
        <v>0.65</v>
      </c>
      <c r="D49">
        <v>89</v>
      </c>
      <c r="F49">
        <v>1</v>
      </c>
    </row>
    <row r="50" spans="1:6" x14ac:dyDescent="0.3">
      <c r="C50" s="6">
        <v>0.66249999999999998</v>
      </c>
      <c r="D50">
        <v>89</v>
      </c>
      <c r="F50">
        <v>1</v>
      </c>
    </row>
    <row r="51" spans="1:6" x14ac:dyDescent="0.3">
      <c r="C51" s="6">
        <v>0.66527777777777775</v>
      </c>
      <c r="D51">
        <v>91</v>
      </c>
      <c r="F51">
        <v>2</v>
      </c>
    </row>
    <row r="52" spans="1:6" x14ac:dyDescent="0.3">
      <c r="C52" s="6">
        <v>0.67222222222222217</v>
      </c>
      <c r="D52">
        <v>91</v>
      </c>
      <c r="F52">
        <v>1</v>
      </c>
    </row>
    <row r="53" spans="1:6" x14ac:dyDescent="0.3">
      <c r="C53" s="6">
        <v>0.68125000000000002</v>
      </c>
      <c r="D53">
        <v>91</v>
      </c>
      <c r="F53">
        <v>1</v>
      </c>
    </row>
    <row r="54" spans="1:6" x14ac:dyDescent="0.3">
      <c r="C54" s="6">
        <v>0.68263888888888891</v>
      </c>
      <c r="D54">
        <v>91</v>
      </c>
      <c r="E54">
        <v>1</v>
      </c>
    </row>
    <row r="55" spans="1:6" x14ac:dyDescent="0.3">
      <c r="C55" s="6">
        <v>0.68333333333333324</v>
      </c>
      <c r="D55">
        <v>91</v>
      </c>
      <c r="F55">
        <v>1</v>
      </c>
    </row>
    <row r="56" spans="1:6" x14ac:dyDescent="0.3">
      <c r="A56" s="5">
        <v>44092</v>
      </c>
      <c r="B56" s="5" t="s">
        <v>28</v>
      </c>
      <c r="C56" s="6">
        <v>0.41805555555555557</v>
      </c>
      <c r="D56">
        <v>75</v>
      </c>
      <c r="E56">
        <v>1</v>
      </c>
    </row>
    <row r="57" spans="1:6" x14ac:dyDescent="0.3">
      <c r="C57" s="6">
        <v>0.42152777777777778</v>
      </c>
      <c r="D57">
        <v>77</v>
      </c>
      <c r="F57">
        <v>1</v>
      </c>
    </row>
    <row r="58" spans="1:6" x14ac:dyDescent="0.3">
      <c r="C58" s="6">
        <v>0.42291666666666666</v>
      </c>
      <c r="D58">
        <v>77</v>
      </c>
      <c r="F58">
        <v>1</v>
      </c>
    </row>
    <row r="59" spans="1:6" x14ac:dyDescent="0.3">
      <c r="A59" s="5">
        <v>44093</v>
      </c>
      <c r="B59" s="5" t="s">
        <v>29</v>
      </c>
      <c r="C59" s="6">
        <v>0.40347222222222223</v>
      </c>
      <c r="D59">
        <v>84</v>
      </c>
      <c r="F59">
        <v>1</v>
      </c>
    </row>
    <row r="60" spans="1:6" x14ac:dyDescent="0.3">
      <c r="C60" s="6">
        <v>0.40347222222222223</v>
      </c>
      <c r="D60">
        <v>84</v>
      </c>
      <c r="E60">
        <v>1</v>
      </c>
    </row>
    <row r="61" spans="1:6" x14ac:dyDescent="0.3">
      <c r="C61" s="6">
        <v>0.4465277777777778</v>
      </c>
      <c r="D61">
        <v>89</v>
      </c>
      <c r="F61">
        <v>3</v>
      </c>
    </row>
    <row r="62" spans="1:6" x14ac:dyDescent="0.3">
      <c r="C62" s="6">
        <v>0.44861111111111113</v>
      </c>
      <c r="D62">
        <v>89</v>
      </c>
      <c r="F62">
        <v>3</v>
      </c>
    </row>
    <row r="63" spans="1:6" x14ac:dyDescent="0.3">
      <c r="C63" s="6">
        <v>0.45555555555555555</v>
      </c>
      <c r="D63">
        <v>89</v>
      </c>
      <c r="E63">
        <v>1</v>
      </c>
    </row>
    <row r="64" spans="1:6" x14ac:dyDescent="0.3">
      <c r="C64" s="6">
        <v>0.45694444444444443</v>
      </c>
      <c r="D64">
        <v>89</v>
      </c>
      <c r="F64">
        <v>1</v>
      </c>
    </row>
    <row r="65" spans="3:6" x14ac:dyDescent="0.3">
      <c r="C65" s="6">
        <v>0.46736111111111112</v>
      </c>
      <c r="D65">
        <v>89</v>
      </c>
      <c r="F65">
        <v>2</v>
      </c>
    </row>
    <row r="66" spans="3:6" x14ac:dyDescent="0.3">
      <c r="C66" s="6">
        <v>0.47638888888888892</v>
      </c>
      <c r="D66">
        <v>89</v>
      </c>
      <c r="F66">
        <v>1</v>
      </c>
    </row>
    <row r="67" spans="3:6" x14ac:dyDescent="0.3">
      <c r="C67" s="6">
        <v>0.50277777777777777</v>
      </c>
      <c r="D67">
        <v>93</v>
      </c>
      <c r="F67">
        <v>1</v>
      </c>
    </row>
    <row r="68" spans="3:6" x14ac:dyDescent="0.3">
      <c r="C68" s="6">
        <v>0.50694444444444442</v>
      </c>
      <c r="D68">
        <v>93</v>
      </c>
      <c r="E68">
        <v>1</v>
      </c>
    </row>
    <row r="69" spans="3:6" x14ac:dyDescent="0.3">
      <c r="C69" s="6">
        <v>0.5131944444444444</v>
      </c>
      <c r="D69">
        <v>93</v>
      </c>
      <c r="E69">
        <v>1</v>
      </c>
    </row>
    <row r="70" spans="3:6" x14ac:dyDescent="0.3">
      <c r="C70" s="6">
        <v>0.51944444444444449</v>
      </c>
      <c r="D70">
        <v>93</v>
      </c>
      <c r="E70">
        <v>1</v>
      </c>
    </row>
    <row r="71" spans="3:6" x14ac:dyDescent="0.3">
      <c r="C71" s="6">
        <v>0.52361111111111114</v>
      </c>
      <c r="D71">
        <v>93</v>
      </c>
      <c r="F71">
        <v>1</v>
      </c>
    </row>
    <row r="72" spans="3:6" x14ac:dyDescent="0.3">
      <c r="C72" s="6">
        <v>0.53888888888888886</v>
      </c>
      <c r="D72">
        <v>91</v>
      </c>
      <c r="E72">
        <v>2</v>
      </c>
    </row>
    <row r="73" spans="3:6" x14ac:dyDescent="0.3">
      <c r="C73" s="6">
        <v>0.53888888888888886</v>
      </c>
      <c r="D73">
        <v>91</v>
      </c>
      <c r="E73">
        <v>1</v>
      </c>
    </row>
    <row r="74" spans="3:6" x14ac:dyDescent="0.3">
      <c r="C74" s="6">
        <v>0.55277777777777781</v>
      </c>
      <c r="D74">
        <v>91</v>
      </c>
      <c r="F74">
        <v>1</v>
      </c>
    </row>
    <row r="75" spans="3:6" x14ac:dyDescent="0.3">
      <c r="C75" s="6">
        <v>0.56527777777777777</v>
      </c>
      <c r="D75">
        <v>91</v>
      </c>
      <c r="F75">
        <v>1</v>
      </c>
    </row>
    <row r="76" spans="3:6" x14ac:dyDescent="0.3">
      <c r="C76" s="6">
        <v>0.61249999999999993</v>
      </c>
      <c r="D76">
        <v>86</v>
      </c>
      <c r="F76">
        <v>1</v>
      </c>
    </row>
    <row r="77" spans="3:6" x14ac:dyDescent="0.3">
      <c r="C77" s="6">
        <v>0.61458333333333337</v>
      </c>
      <c r="D77">
        <v>87</v>
      </c>
      <c r="F77">
        <v>1</v>
      </c>
    </row>
    <row r="78" spans="3:6" x14ac:dyDescent="0.3">
      <c r="C78" s="6">
        <v>0.61805555555555558</v>
      </c>
      <c r="D78">
        <v>87</v>
      </c>
      <c r="E78">
        <v>1</v>
      </c>
    </row>
    <row r="79" spans="3:6" x14ac:dyDescent="0.3">
      <c r="C79" s="6">
        <v>0.62013888888888891</v>
      </c>
      <c r="D79">
        <v>89</v>
      </c>
      <c r="F79">
        <v>2</v>
      </c>
    </row>
    <row r="80" spans="3:6" x14ac:dyDescent="0.3">
      <c r="C80" s="6">
        <v>0.62222222222222223</v>
      </c>
      <c r="D80">
        <v>89</v>
      </c>
      <c r="F80">
        <v>1</v>
      </c>
    </row>
    <row r="81" spans="1:6" x14ac:dyDescent="0.3">
      <c r="C81" s="6">
        <v>0.63055555555555554</v>
      </c>
      <c r="D81">
        <v>89</v>
      </c>
      <c r="F81">
        <v>1</v>
      </c>
    </row>
    <row r="82" spans="1:6" x14ac:dyDescent="0.3">
      <c r="C82" s="6">
        <v>0.63472222222222219</v>
      </c>
      <c r="D82">
        <v>89</v>
      </c>
      <c r="F82">
        <v>1</v>
      </c>
    </row>
    <row r="83" spans="1:6" x14ac:dyDescent="0.3">
      <c r="C83" s="6">
        <v>0.63680555555555551</v>
      </c>
      <c r="D83">
        <v>91</v>
      </c>
      <c r="F83">
        <v>1</v>
      </c>
    </row>
    <row r="84" spans="1:6" x14ac:dyDescent="0.3">
      <c r="C84" s="6">
        <v>0.63750000000000007</v>
      </c>
      <c r="D84">
        <v>91</v>
      </c>
      <c r="E84">
        <v>1</v>
      </c>
    </row>
    <row r="85" spans="1:6" x14ac:dyDescent="0.3">
      <c r="C85" s="6">
        <v>0.63750000000000007</v>
      </c>
      <c r="D85">
        <v>91</v>
      </c>
      <c r="F85">
        <v>1</v>
      </c>
    </row>
    <row r="86" spans="1:6" x14ac:dyDescent="0.3">
      <c r="C86" s="6">
        <v>0.67638888888888893</v>
      </c>
      <c r="D86">
        <v>93</v>
      </c>
      <c r="F86">
        <v>1</v>
      </c>
    </row>
    <row r="87" spans="1:6" x14ac:dyDescent="0.3">
      <c r="C87" s="6">
        <v>0.69444444444444453</v>
      </c>
      <c r="D87">
        <v>87</v>
      </c>
      <c r="F87">
        <v>1</v>
      </c>
    </row>
    <row r="88" spans="1:6" x14ac:dyDescent="0.3">
      <c r="C88" s="6">
        <v>0.75763888888888886</v>
      </c>
      <c r="D88">
        <v>84</v>
      </c>
      <c r="F88">
        <v>2</v>
      </c>
    </row>
    <row r="89" spans="1:6" x14ac:dyDescent="0.3">
      <c r="C89" s="6">
        <v>0.7729166666666667</v>
      </c>
      <c r="D89">
        <v>80</v>
      </c>
      <c r="F89">
        <v>1</v>
      </c>
    </row>
    <row r="90" spans="1:6" x14ac:dyDescent="0.3">
      <c r="C90" s="6">
        <v>0.77500000000000002</v>
      </c>
      <c r="D90">
        <v>80</v>
      </c>
      <c r="E90">
        <v>2</v>
      </c>
    </row>
    <row r="91" spans="1:6" x14ac:dyDescent="0.3">
      <c r="A91" s="5">
        <v>44094</v>
      </c>
      <c r="B91" s="5" t="s">
        <v>30</v>
      </c>
      <c r="C91" s="6">
        <v>0.40763888888888888</v>
      </c>
      <c r="D91">
        <v>73</v>
      </c>
      <c r="F91">
        <v>1</v>
      </c>
    </row>
    <row r="92" spans="1:6" x14ac:dyDescent="0.3">
      <c r="C92" s="6">
        <v>0.41250000000000003</v>
      </c>
      <c r="D92">
        <v>75</v>
      </c>
      <c r="F92">
        <v>1</v>
      </c>
    </row>
    <row r="93" spans="1:6" x14ac:dyDescent="0.3">
      <c r="C93" s="6">
        <v>0.64097222222222217</v>
      </c>
      <c r="D93">
        <v>84</v>
      </c>
      <c r="F93">
        <v>1</v>
      </c>
    </row>
    <row r="94" spans="1:6" x14ac:dyDescent="0.3">
      <c r="C94" s="6">
        <v>0.66180555555555554</v>
      </c>
      <c r="D94">
        <v>84</v>
      </c>
      <c r="F94">
        <v>2</v>
      </c>
    </row>
    <row r="95" spans="1:6" x14ac:dyDescent="0.3">
      <c r="C95" s="6">
        <v>0.67083333333333339</v>
      </c>
      <c r="D95">
        <v>87</v>
      </c>
      <c r="E95">
        <v>3</v>
      </c>
    </row>
    <row r="96" spans="1:6" x14ac:dyDescent="0.3">
      <c r="C96" s="6">
        <v>0.67291666666666661</v>
      </c>
      <c r="D96">
        <v>89</v>
      </c>
      <c r="E96">
        <v>1</v>
      </c>
    </row>
    <row r="97" spans="1:6" x14ac:dyDescent="0.3">
      <c r="C97" s="6">
        <v>0.6777777777777777</v>
      </c>
      <c r="D97">
        <v>89</v>
      </c>
      <c r="F97">
        <v>1</v>
      </c>
    </row>
    <row r="98" spans="1:6" x14ac:dyDescent="0.3">
      <c r="C98" s="6">
        <v>0.68680555555555556</v>
      </c>
      <c r="D98">
        <v>87</v>
      </c>
      <c r="F98">
        <v>5</v>
      </c>
    </row>
    <row r="99" spans="1:6" x14ac:dyDescent="0.3">
      <c r="C99" s="6">
        <v>0.74236111111111114</v>
      </c>
      <c r="D99">
        <v>82</v>
      </c>
      <c r="E99">
        <v>1</v>
      </c>
    </row>
    <row r="100" spans="1:6" x14ac:dyDescent="0.3">
      <c r="C100" s="6">
        <v>0.75069444444444444</v>
      </c>
      <c r="D100">
        <v>80</v>
      </c>
      <c r="F100">
        <v>1</v>
      </c>
    </row>
    <row r="101" spans="1:6" x14ac:dyDescent="0.3">
      <c r="C101" s="6">
        <v>0.77569444444444446</v>
      </c>
      <c r="D101">
        <v>78</v>
      </c>
      <c r="F101">
        <v>1</v>
      </c>
    </row>
    <row r="102" spans="1:6" x14ac:dyDescent="0.3">
      <c r="C102" s="6">
        <v>0.77916666666666667</v>
      </c>
      <c r="D102">
        <v>78</v>
      </c>
      <c r="F102">
        <v>2</v>
      </c>
    </row>
    <row r="103" spans="1:6" x14ac:dyDescent="0.3">
      <c r="C103" s="6">
        <v>0.78680555555555554</v>
      </c>
      <c r="D103">
        <v>77</v>
      </c>
      <c r="F103">
        <v>2</v>
      </c>
    </row>
    <row r="104" spans="1:6" x14ac:dyDescent="0.3">
      <c r="C104" s="6">
        <v>0.7909722222222223</v>
      </c>
      <c r="D104">
        <v>77</v>
      </c>
      <c r="F104">
        <v>2</v>
      </c>
    </row>
    <row r="105" spans="1:6" x14ac:dyDescent="0.3">
      <c r="A105" s="5">
        <v>44095</v>
      </c>
      <c r="B105" s="5" t="s">
        <v>24</v>
      </c>
      <c r="C105" s="6">
        <v>0.37638888888888888</v>
      </c>
      <c r="D105">
        <v>59</v>
      </c>
      <c r="F105">
        <v>2</v>
      </c>
    </row>
    <row r="106" spans="1:6" x14ac:dyDescent="0.3">
      <c r="C106" s="6">
        <v>0.38472222222222219</v>
      </c>
      <c r="D106">
        <v>64</v>
      </c>
      <c r="F106">
        <v>1</v>
      </c>
    </row>
    <row r="107" spans="1:6" x14ac:dyDescent="0.3">
      <c r="C107" s="6">
        <v>0.4236111111111111</v>
      </c>
      <c r="D107">
        <v>86</v>
      </c>
      <c r="F107">
        <v>1</v>
      </c>
    </row>
    <row r="108" spans="1:6" x14ac:dyDescent="0.3">
      <c r="C108" s="6">
        <v>0.46666666666666662</v>
      </c>
      <c r="D108">
        <v>86</v>
      </c>
      <c r="E108">
        <v>1</v>
      </c>
    </row>
    <row r="109" spans="1:6" x14ac:dyDescent="0.3">
      <c r="C109" s="6">
        <v>0.4770833333333333</v>
      </c>
      <c r="D109">
        <v>87</v>
      </c>
      <c r="F109">
        <v>2</v>
      </c>
    </row>
    <row r="110" spans="1:6" x14ac:dyDescent="0.3">
      <c r="C110" s="6">
        <v>0.53125</v>
      </c>
      <c r="D110">
        <v>87</v>
      </c>
      <c r="F110">
        <v>1</v>
      </c>
    </row>
    <row r="111" spans="1:6" x14ac:dyDescent="0.3">
      <c r="C111" s="6">
        <v>0.53333333333333333</v>
      </c>
      <c r="D111">
        <v>89</v>
      </c>
      <c r="E111">
        <v>1</v>
      </c>
    </row>
    <row r="112" spans="1:6" x14ac:dyDescent="0.3">
      <c r="C112" s="6">
        <v>0.54999999999999993</v>
      </c>
      <c r="D112">
        <v>89</v>
      </c>
      <c r="F112">
        <v>2</v>
      </c>
    </row>
    <row r="113" spans="1:6" x14ac:dyDescent="0.3">
      <c r="C113" s="6">
        <v>0.55208333333333337</v>
      </c>
      <c r="D113">
        <v>91</v>
      </c>
      <c r="F113">
        <v>1</v>
      </c>
    </row>
    <row r="114" spans="1:6" x14ac:dyDescent="0.3">
      <c r="C114" s="6">
        <v>0.71875</v>
      </c>
      <c r="D114">
        <v>84</v>
      </c>
      <c r="E114">
        <v>1</v>
      </c>
    </row>
    <row r="115" spans="1:6" x14ac:dyDescent="0.3">
      <c r="A115" s="5">
        <v>44096</v>
      </c>
      <c r="B115" s="5" t="s">
        <v>25</v>
      </c>
      <c r="C115" s="6">
        <v>0.44027777777777777</v>
      </c>
      <c r="D115">
        <v>73</v>
      </c>
      <c r="F115">
        <v>1</v>
      </c>
    </row>
    <row r="116" spans="1:6" x14ac:dyDescent="0.3">
      <c r="C116" s="6">
        <v>0.48125000000000001</v>
      </c>
      <c r="D116">
        <v>80</v>
      </c>
      <c r="F116">
        <v>1</v>
      </c>
    </row>
    <row r="117" spans="1:6" x14ac:dyDescent="0.3">
      <c r="C117" s="6">
        <v>0.48125000000000001</v>
      </c>
      <c r="D117">
        <v>80</v>
      </c>
      <c r="F117">
        <v>1</v>
      </c>
    </row>
    <row r="118" spans="1:6" x14ac:dyDescent="0.3">
      <c r="A118" s="4"/>
      <c r="B118" s="4"/>
      <c r="C118" s="7">
        <v>0.60069444444444442</v>
      </c>
      <c r="D118" s="4">
        <v>93</v>
      </c>
      <c r="E118" s="4">
        <v>1</v>
      </c>
      <c r="F118" s="4"/>
    </row>
    <row r="119" spans="1:6" x14ac:dyDescent="0.3">
      <c r="A119" t="s">
        <v>5</v>
      </c>
      <c r="C119" s="6" t="s">
        <v>6</v>
      </c>
      <c r="D119" t="s">
        <v>6</v>
      </c>
      <c r="E119">
        <f>SUM(E2:E118)</f>
        <v>35</v>
      </c>
      <c r="F119">
        <f>SUM(F2:F118)</f>
        <v>120</v>
      </c>
    </row>
    <row r="120" spans="1:6" x14ac:dyDescent="0.3">
      <c r="A120" t="s">
        <v>7</v>
      </c>
      <c r="D120" s="8">
        <f>AVERAGE(D2:D118)</f>
        <v>84.478632478632477</v>
      </c>
      <c r="E120" s="9">
        <f>E119/8</f>
        <v>4.375</v>
      </c>
      <c r="F120">
        <f>F119/8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E34C-87CA-455C-B15E-49F37152E8F3}">
  <dimension ref="A1:F86"/>
  <sheetViews>
    <sheetView workbookViewId="0">
      <pane ySplit="1" topLeftCell="A71" activePane="bottomLeft" state="frozen"/>
      <selection pane="bottomLeft" activeCell="A86" sqref="A86"/>
    </sheetView>
  </sheetViews>
  <sheetFormatPr defaultRowHeight="14.4" x14ac:dyDescent="0.3"/>
  <cols>
    <col min="1" max="1" width="12.44140625" bestFit="1" customWidth="1"/>
    <col min="2" max="2" width="10.6640625" bestFit="1" customWidth="1"/>
    <col min="3" max="3" width="12.109375" bestFit="1" customWidth="1"/>
    <col min="5" max="6" width="9.109375" style="8"/>
  </cols>
  <sheetData>
    <row r="1" spans="1:6" x14ac:dyDescent="0.3">
      <c r="A1" t="s">
        <v>8</v>
      </c>
      <c r="B1" t="s">
        <v>9</v>
      </c>
      <c r="C1" t="s">
        <v>20</v>
      </c>
      <c r="D1" t="s">
        <v>10</v>
      </c>
      <c r="E1" t="s">
        <v>12</v>
      </c>
      <c r="F1" t="s">
        <v>11</v>
      </c>
    </row>
    <row r="2" spans="1:6" x14ac:dyDescent="0.3">
      <c r="A2" s="1">
        <v>0.42083333333333334</v>
      </c>
      <c r="B2" s="5">
        <v>44113</v>
      </c>
      <c r="C2" s="5" t="s">
        <v>28</v>
      </c>
      <c r="D2">
        <v>86</v>
      </c>
      <c r="E2"/>
      <c r="F2">
        <v>1</v>
      </c>
    </row>
    <row r="3" spans="1:6" x14ac:dyDescent="0.3">
      <c r="A3" s="1">
        <v>0.42152777777777778</v>
      </c>
      <c r="D3">
        <v>87</v>
      </c>
      <c r="E3">
        <v>1</v>
      </c>
      <c r="F3"/>
    </row>
    <row r="4" spans="1:6" x14ac:dyDescent="0.3">
      <c r="A4" s="1">
        <v>0.43333333333333335</v>
      </c>
      <c r="D4">
        <v>91</v>
      </c>
      <c r="E4"/>
      <c r="F4">
        <v>2</v>
      </c>
    </row>
    <row r="5" spans="1:6" x14ac:dyDescent="0.3">
      <c r="A5" s="1">
        <v>0.43541666666666662</v>
      </c>
      <c r="D5">
        <v>93</v>
      </c>
      <c r="E5"/>
      <c r="F5">
        <v>1</v>
      </c>
    </row>
    <row r="6" spans="1:6" x14ac:dyDescent="0.3">
      <c r="A6" s="1">
        <v>0.43611111111111112</v>
      </c>
      <c r="D6">
        <v>93</v>
      </c>
      <c r="E6"/>
      <c r="F6">
        <v>1</v>
      </c>
    </row>
    <row r="7" spans="1:6" x14ac:dyDescent="0.3">
      <c r="A7" s="1">
        <v>0.47986111111111113</v>
      </c>
      <c r="D7">
        <v>93</v>
      </c>
      <c r="E7"/>
      <c r="F7">
        <v>1</v>
      </c>
    </row>
    <row r="8" spans="1:6" x14ac:dyDescent="0.3">
      <c r="A8" s="1">
        <v>0.48055555555555557</v>
      </c>
      <c r="D8">
        <v>93</v>
      </c>
      <c r="E8">
        <v>1</v>
      </c>
      <c r="F8"/>
    </row>
    <row r="9" spans="1:6" x14ac:dyDescent="0.3">
      <c r="A9" s="1">
        <v>0.50694444444444442</v>
      </c>
      <c r="D9">
        <v>89</v>
      </c>
      <c r="E9">
        <v>1</v>
      </c>
      <c r="F9"/>
    </row>
    <row r="10" spans="1:6" x14ac:dyDescent="0.3">
      <c r="A10" s="1">
        <v>0.56666666666666665</v>
      </c>
      <c r="D10">
        <v>87</v>
      </c>
      <c r="E10">
        <v>1</v>
      </c>
      <c r="F10"/>
    </row>
    <row r="11" spans="1:6" x14ac:dyDescent="0.3">
      <c r="A11" s="1">
        <v>0.57777777777777783</v>
      </c>
      <c r="D11">
        <v>87</v>
      </c>
      <c r="E11"/>
      <c r="F11">
        <v>1</v>
      </c>
    </row>
    <row r="12" spans="1:6" x14ac:dyDescent="0.3">
      <c r="A12" s="1">
        <v>0.60277777777777775</v>
      </c>
      <c r="D12">
        <v>86</v>
      </c>
      <c r="E12"/>
      <c r="F12">
        <v>1</v>
      </c>
    </row>
    <row r="13" spans="1:6" x14ac:dyDescent="0.3">
      <c r="A13" s="1">
        <v>0.64861111111111114</v>
      </c>
      <c r="D13">
        <v>84</v>
      </c>
      <c r="E13">
        <v>1</v>
      </c>
      <c r="F13"/>
    </row>
    <row r="14" spans="1:6" x14ac:dyDescent="0.3">
      <c r="A14" s="1">
        <v>0.6743055555555556</v>
      </c>
      <c r="D14">
        <v>84</v>
      </c>
      <c r="E14"/>
      <c r="F14">
        <v>1</v>
      </c>
    </row>
    <row r="15" spans="1:6" x14ac:dyDescent="0.3">
      <c r="A15" s="1">
        <v>0.3430555555555555</v>
      </c>
      <c r="B15" s="5">
        <v>44114</v>
      </c>
      <c r="C15" s="5" t="s">
        <v>29</v>
      </c>
      <c r="D15">
        <v>48</v>
      </c>
      <c r="E15"/>
      <c r="F15">
        <v>1</v>
      </c>
    </row>
    <row r="16" spans="1:6" x14ac:dyDescent="0.3">
      <c r="A16" s="1">
        <v>0.3979166666666667</v>
      </c>
      <c r="D16">
        <v>60</v>
      </c>
      <c r="E16"/>
      <c r="F16">
        <v>5</v>
      </c>
    </row>
    <row r="17" spans="1:6" x14ac:dyDescent="0.3">
      <c r="A17" s="1">
        <v>0.41041666666666665</v>
      </c>
      <c r="D17">
        <v>69</v>
      </c>
      <c r="E17"/>
      <c r="F17">
        <v>1</v>
      </c>
    </row>
    <row r="18" spans="1:6" x14ac:dyDescent="0.3">
      <c r="A18" s="1">
        <v>0.41111111111111115</v>
      </c>
      <c r="D18">
        <v>69</v>
      </c>
      <c r="E18"/>
      <c r="F18">
        <v>2</v>
      </c>
    </row>
    <row r="19" spans="1:6" x14ac:dyDescent="0.3">
      <c r="A19" s="1">
        <v>0.41666666666666669</v>
      </c>
      <c r="D19">
        <v>73</v>
      </c>
      <c r="E19"/>
      <c r="F19">
        <v>1</v>
      </c>
    </row>
    <row r="20" spans="1:6" x14ac:dyDescent="0.3">
      <c r="A20" s="1">
        <v>0.46597222222222223</v>
      </c>
      <c r="D20">
        <v>31</v>
      </c>
      <c r="E20">
        <v>1</v>
      </c>
      <c r="F20"/>
    </row>
    <row r="21" spans="1:6" x14ac:dyDescent="0.3">
      <c r="A21" s="1">
        <v>0.61805555555555558</v>
      </c>
      <c r="D21">
        <v>84</v>
      </c>
      <c r="E21">
        <v>1</v>
      </c>
      <c r="F21"/>
    </row>
    <row r="22" spans="1:6" x14ac:dyDescent="0.3">
      <c r="A22" s="1">
        <v>0</v>
      </c>
      <c r="B22" s="5">
        <v>44115</v>
      </c>
      <c r="C22" s="5" t="s">
        <v>30</v>
      </c>
      <c r="D22">
        <v>57</v>
      </c>
      <c r="E22"/>
      <c r="F22">
        <v>2</v>
      </c>
    </row>
    <row r="23" spans="1:6" x14ac:dyDescent="0.3">
      <c r="A23" s="1">
        <v>0.36458333333333331</v>
      </c>
      <c r="D23">
        <v>55</v>
      </c>
      <c r="E23"/>
      <c r="F23">
        <v>3</v>
      </c>
    </row>
    <row r="24" spans="1:6" x14ac:dyDescent="0.3">
      <c r="A24" s="1">
        <v>0.39027777777777778</v>
      </c>
      <c r="D24">
        <v>62</v>
      </c>
      <c r="E24"/>
      <c r="F24">
        <v>1</v>
      </c>
    </row>
    <row r="25" spans="1:6" x14ac:dyDescent="0.3">
      <c r="A25" s="1">
        <v>0.3979166666666667</v>
      </c>
      <c r="D25">
        <v>64</v>
      </c>
      <c r="E25"/>
      <c r="F25">
        <v>2</v>
      </c>
    </row>
    <row r="26" spans="1:6" x14ac:dyDescent="0.3">
      <c r="A26" s="1">
        <v>0.44513888888888892</v>
      </c>
      <c r="D26">
        <v>89</v>
      </c>
      <c r="E26"/>
      <c r="F26">
        <v>2</v>
      </c>
    </row>
    <row r="27" spans="1:6" x14ac:dyDescent="0.3">
      <c r="A27" s="1">
        <v>0.49583333333333335</v>
      </c>
      <c r="D27">
        <v>84</v>
      </c>
      <c r="E27"/>
      <c r="F27">
        <v>2</v>
      </c>
    </row>
    <row r="28" spans="1:6" x14ac:dyDescent="0.3">
      <c r="A28" s="1">
        <v>0.56458333333333333</v>
      </c>
      <c r="D28">
        <v>80</v>
      </c>
      <c r="E28"/>
      <c r="F28">
        <v>1</v>
      </c>
    </row>
    <row r="29" spans="1:6" x14ac:dyDescent="0.3">
      <c r="A29" s="1">
        <v>0.58124999999999993</v>
      </c>
      <c r="D29">
        <v>78</v>
      </c>
      <c r="E29"/>
      <c r="F29">
        <v>1</v>
      </c>
    </row>
    <row r="30" spans="1:6" x14ac:dyDescent="0.3">
      <c r="A30" s="1">
        <v>0.36874999999999997</v>
      </c>
      <c r="B30" s="5">
        <v>44116</v>
      </c>
      <c r="C30" s="5" t="s">
        <v>24</v>
      </c>
      <c r="D30">
        <v>42</v>
      </c>
      <c r="E30"/>
      <c r="F30">
        <v>1</v>
      </c>
    </row>
    <row r="31" spans="1:6" x14ac:dyDescent="0.3">
      <c r="A31" s="1">
        <v>0.38263888888888892</v>
      </c>
      <c r="D31">
        <v>46</v>
      </c>
      <c r="E31"/>
      <c r="F31">
        <v>1</v>
      </c>
    </row>
    <row r="32" spans="1:6" x14ac:dyDescent="0.3">
      <c r="A32" s="1">
        <v>0.42986111111111108</v>
      </c>
      <c r="D32">
        <v>77</v>
      </c>
      <c r="E32"/>
      <c r="F32">
        <v>2</v>
      </c>
    </row>
    <row r="33" spans="1:6" x14ac:dyDescent="0.3">
      <c r="A33" s="1">
        <v>0.44513888888888892</v>
      </c>
      <c r="D33">
        <v>82</v>
      </c>
      <c r="E33"/>
      <c r="F33">
        <v>1</v>
      </c>
    </row>
    <row r="34" spans="1:6" x14ac:dyDescent="0.3">
      <c r="A34" s="1">
        <v>0.45347222222222222</v>
      </c>
      <c r="D34">
        <v>82</v>
      </c>
      <c r="E34"/>
      <c r="F34">
        <v>1</v>
      </c>
    </row>
    <row r="35" spans="1:6" x14ac:dyDescent="0.3">
      <c r="A35" s="1">
        <v>0.45624999999999999</v>
      </c>
      <c r="D35">
        <v>84</v>
      </c>
      <c r="E35"/>
      <c r="F35">
        <v>2</v>
      </c>
    </row>
    <row r="36" spans="1:6" x14ac:dyDescent="0.3">
      <c r="A36" s="1">
        <v>0.4916666666666667</v>
      </c>
      <c r="D36">
        <v>78</v>
      </c>
      <c r="E36"/>
      <c r="F36">
        <v>1</v>
      </c>
    </row>
    <row r="37" spans="1:6" x14ac:dyDescent="0.3">
      <c r="A37" s="1">
        <v>0.52500000000000002</v>
      </c>
      <c r="D37">
        <v>77</v>
      </c>
      <c r="E37"/>
      <c r="F37">
        <v>2</v>
      </c>
    </row>
    <row r="38" spans="1:6" x14ac:dyDescent="0.3">
      <c r="A38" s="1">
        <v>0.66527777777777775</v>
      </c>
      <c r="D38">
        <v>78</v>
      </c>
      <c r="E38"/>
      <c r="F38">
        <v>1</v>
      </c>
    </row>
    <row r="39" spans="1:6" x14ac:dyDescent="0.3">
      <c r="A39" s="1">
        <v>0.66875000000000007</v>
      </c>
      <c r="D39">
        <v>78</v>
      </c>
      <c r="E39"/>
      <c r="F39">
        <v>1</v>
      </c>
    </row>
    <row r="40" spans="1:6" x14ac:dyDescent="0.3">
      <c r="A40" s="1">
        <v>0.67222222222222217</v>
      </c>
      <c r="D40">
        <v>80</v>
      </c>
      <c r="E40"/>
      <c r="F40">
        <v>2</v>
      </c>
    </row>
    <row r="41" spans="1:6" x14ac:dyDescent="0.3">
      <c r="A41" s="1">
        <v>0.67499999999999993</v>
      </c>
      <c r="D41">
        <v>80</v>
      </c>
      <c r="E41"/>
      <c r="F41">
        <v>1</v>
      </c>
    </row>
    <row r="42" spans="1:6" x14ac:dyDescent="0.3">
      <c r="A42" s="1">
        <v>0.88055555555555554</v>
      </c>
      <c r="D42">
        <v>53</v>
      </c>
      <c r="E42"/>
      <c r="F42">
        <v>2</v>
      </c>
    </row>
    <row r="43" spans="1:6" x14ac:dyDescent="0.3">
      <c r="A43" s="1">
        <v>0.32708333333333334</v>
      </c>
      <c r="B43" s="5">
        <v>44117</v>
      </c>
      <c r="C43" s="5" t="s">
        <v>25</v>
      </c>
      <c r="D43">
        <v>42</v>
      </c>
      <c r="E43"/>
      <c r="F43">
        <v>2</v>
      </c>
    </row>
    <row r="44" spans="1:6" x14ac:dyDescent="0.3">
      <c r="A44" s="1">
        <v>0.36249999999999999</v>
      </c>
      <c r="D44">
        <v>48</v>
      </c>
      <c r="E44"/>
      <c r="F44">
        <v>2</v>
      </c>
    </row>
    <row r="45" spans="1:6" x14ac:dyDescent="0.3">
      <c r="A45" s="1">
        <v>0.54861111111111105</v>
      </c>
      <c r="D45">
        <v>73</v>
      </c>
      <c r="E45"/>
      <c r="F45">
        <v>1</v>
      </c>
    </row>
    <row r="46" spans="1:6" x14ac:dyDescent="0.3">
      <c r="A46" s="1">
        <v>0.58819444444444446</v>
      </c>
      <c r="D46">
        <v>73</v>
      </c>
      <c r="E46">
        <v>1</v>
      </c>
      <c r="F46"/>
    </row>
    <row r="47" spans="1:6" x14ac:dyDescent="0.3">
      <c r="A47" s="1">
        <v>0.74930555555555556</v>
      </c>
      <c r="D47">
        <v>77</v>
      </c>
      <c r="E47"/>
      <c r="F47">
        <v>2</v>
      </c>
    </row>
    <row r="48" spans="1:6" x14ac:dyDescent="0.3">
      <c r="A48" s="1">
        <v>0.75277777777777777</v>
      </c>
      <c r="D48">
        <v>77</v>
      </c>
      <c r="E48">
        <v>1</v>
      </c>
      <c r="F48"/>
    </row>
    <row r="49" spans="1:6" x14ac:dyDescent="0.3">
      <c r="A49" s="1">
        <v>0.34930555555555554</v>
      </c>
      <c r="B49" s="5">
        <v>44118</v>
      </c>
      <c r="C49" s="5" t="s">
        <v>26</v>
      </c>
      <c r="D49">
        <v>53</v>
      </c>
      <c r="E49"/>
      <c r="F49">
        <v>1</v>
      </c>
    </row>
    <row r="50" spans="1:6" x14ac:dyDescent="0.3">
      <c r="A50" s="1">
        <v>0.54861111111111105</v>
      </c>
      <c r="D50">
        <v>87</v>
      </c>
      <c r="E50"/>
      <c r="F50">
        <v>2</v>
      </c>
    </row>
    <row r="51" spans="1:6" x14ac:dyDescent="0.3">
      <c r="A51" s="1">
        <v>0.57708333333333328</v>
      </c>
      <c r="D51">
        <v>86</v>
      </c>
      <c r="E51">
        <v>1</v>
      </c>
      <c r="F51"/>
    </row>
    <row r="52" spans="1:6" x14ac:dyDescent="0.3">
      <c r="A52" s="1">
        <v>0.63124999999999998</v>
      </c>
      <c r="D52">
        <v>78</v>
      </c>
      <c r="E52"/>
      <c r="F52">
        <v>1</v>
      </c>
    </row>
    <row r="53" spans="1:6" x14ac:dyDescent="0.3">
      <c r="A53" s="1">
        <v>0.40416666666666662</v>
      </c>
      <c r="B53" s="5">
        <v>44119</v>
      </c>
      <c r="C53" s="5" t="s">
        <v>27</v>
      </c>
      <c r="D53">
        <v>50</v>
      </c>
      <c r="E53">
        <v>1</v>
      </c>
      <c r="F53"/>
    </row>
    <row r="54" spans="1:6" x14ac:dyDescent="0.3">
      <c r="A54" s="1">
        <v>0.63541666666666663</v>
      </c>
      <c r="D54">
        <v>55</v>
      </c>
      <c r="E54"/>
      <c r="F54">
        <v>1</v>
      </c>
    </row>
    <row r="55" spans="1:6" x14ac:dyDescent="0.3">
      <c r="A55" s="1">
        <v>0.74444444444444446</v>
      </c>
      <c r="D55">
        <v>51</v>
      </c>
      <c r="E55"/>
      <c r="F55">
        <v>3</v>
      </c>
    </row>
    <row r="56" spans="1:6" x14ac:dyDescent="0.3">
      <c r="A56" s="1">
        <v>0.33680555555555558</v>
      </c>
      <c r="B56" s="5">
        <v>44120</v>
      </c>
      <c r="C56" s="5" t="s">
        <v>28</v>
      </c>
      <c r="D56">
        <v>31</v>
      </c>
      <c r="E56"/>
      <c r="F56">
        <v>1</v>
      </c>
    </row>
    <row r="57" spans="1:6" x14ac:dyDescent="0.3">
      <c r="A57" s="1">
        <v>0.37361111111111112</v>
      </c>
      <c r="D57">
        <v>35</v>
      </c>
      <c r="E57"/>
      <c r="F57">
        <v>2</v>
      </c>
    </row>
    <row r="58" spans="1:6" x14ac:dyDescent="0.3">
      <c r="A58" s="1">
        <v>0.38819444444444445</v>
      </c>
      <c r="D58">
        <v>37</v>
      </c>
      <c r="E58"/>
      <c r="F58"/>
    </row>
    <row r="59" spans="1:6" x14ac:dyDescent="0.3">
      <c r="A59" s="1">
        <v>0.42152777777777778</v>
      </c>
      <c r="D59">
        <v>60</v>
      </c>
      <c r="E59"/>
      <c r="F59">
        <v>3</v>
      </c>
    </row>
    <row r="60" spans="1:6" x14ac:dyDescent="0.3">
      <c r="A60" s="1">
        <v>0.44375000000000003</v>
      </c>
      <c r="D60">
        <v>68</v>
      </c>
      <c r="E60"/>
      <c r="F60">
        <v>4</v>
      </c>
    </row>
    <row r="61" spans="1:6" x14ac:dyDescent="0.3">
      <c r="A61" s="1">
        <v>0.50208333333333333</v>
      </c>
      <c r="D61">
        <v>62</v>
      </c>
      <c r="E61"/>
      <c r="F61">
        <v>2</v>
      </c>
    </row>
    <row r="62" spans="1:6" x14ac:dyDescent="0.3">
      <c r="A62" s="1">
        <v>0.51874999999999993</v>
      </c>
      <c r="D62">
        <v>64</v>
      </c>
      <c r="E62"/>
      <c r="F62">
        <v>1</v>
      </c>
    </row>
    <row r="63" spans="1:6" x14ac:dyDescent="0.3">
      <c r="A63" s="1">
        <v>0.53611111111111109</v>
      </c>
      <c r="D63">
        <v>64</v>
      </c>
      <c r="E63"/>
      <c r="F63">
        <v>1</v>
      </c>
    </row>
    <row r="64" spans="1:6" x14ac:dyDescent="0.3">
      <c r="A64" s="1">
        <v>0.56041666666666667</v>
      </c>
      <c r="D64">
        <v>68</v>
      </c>
      <c r="E64"/>
      <c r="F64">
        <v>1</v>
      </c>
    </row>
    <row r="65" spans="1:6" x14ac:dyDescent="0.3">
      <c r="A65" s="1">
        <v>0.3263888888888889</v>
      </c>
      <c r="B65" s="5">
        <v>44121</v>
      </c>
      <c r="C65" s="5" t="s">
        <v>29</v>
      </c>
      <c r="D65">
        <v>48</v>
      </c>
      <c r="E65"/>
      <c r="F65">
        <v>1</v>
      </c>
    </row>
    <row r="66" spans="1:6" x14ac:dyDescent="0.3">
      <c r="A66" s="1">
        <v>0.33819444444444446</v>
      </c>
      <c r="D66">
        <v>48</v>
      </c>
      <c r="E66"/>
      <c r="F66">
        <v>1</v>
      </c>
    </row>
    <row r="67" spans="1:6" x14ac:dyDescent="0.3">
      <c r="A67" s="1">
        <v>0.36944444444444446</v>
      </c>
      <c r="D67">
        <v>51</v>
      </c>
      <c r="E67"/>
      <c r="F67">
        <v>1</v>
      </c>
    </row>
    <row r="68" spans="1:6" x14ac:dyDescent="0.3">
      <c r="A68" s="1">
        <v>0.37291666666666662</v>
      </c>
      <c r="D68">
        <v>53</v>
      </c>
      <c r="E68"/>
      <c r="F68">
        <v>2</v>
      </c>
    </row>
    <row r="69" spans="1:6" x14ac:dyDescent="0.3">
      <c r="A69" s="1">
        <v>0.41944444444444445</v>
      </c>
      <c r="D69">
        <v>68</v>
      </c>
      <c r="E69"/>
      <c r="F69">
        <v>1</v>
      </c>
    </row>
    <row r="70" spans="1:6" x14ac:dyDescent="0.3">
      <c r="A70" s="1">
        <v>0.53194444444444444</v>
      </c>
      <c r="D70">
        <v>77</v>
      </c>
      <c r="E70">
        <v>1</v>
      </c>
      <c r="F70"/>
    </row>
    <row r="71" spans="1:6" x14ac:dyDescent="0.3">
      <c r="A71" s="1">
        <v>0.71250000000000002</v>
      </c>
      <c r="D71">
        <v>68</v>
      </c>
      <c r="E71">
        <v>1</v>
      </c>
      <c r="F71"/>
    </row>
    <row r="72" spans="1:6" x14ac:dyDescent="0.3">
      <c r="A72" s="1">
        <v>0.98888888888888893</v>
      </c>
      <c r="D72">
        <v>42</v>
      </c>
      <c r="E72"/>
      <c r="F72">
        <v>3</v>
      </c>
    </row>
    <row r="73" spans="1:6" x14ac:dyDescent="0.3">
      <c r="A73" s="1">
        <v>0.59930555555555554</v>
      </c>
      <c r="D73">
        <v>50</v>
      </c>
      <c r="E73"/>
      <c r="F73">
        <v>1</v>
      </c>
    </row>
    <row r="74" spans="1:6" x14ac:dyDescent="0.3">
      <c r="A74" s="1">
        <v>0.6020833333333333</v>
      </c>
      <c r="D74">
        <v>50</v>
      </c>
      <c r="E74"/>
      <c r="F74">
        <v>2</v>
      </c>
    </row>
    <row r="75" spans="1:6" x14ac:dyDescent="0.3">
      <c r="A75" s="1">
        <v>0.65486111111111112</v>
      </c>
      <c r="D75">
        <v>48</v>
      </c>
      <c r="E75"/>
      <c r="F75">
        <v>2</v>
      </c>
    </row>
    <row r="76" spans="1:6" x14ac:dyDescent="0.3">
      <c r="A76" s="1">
        <v>0.73749999999999993</v>
      </c>
      <c r="D76">
        <v>46</v>
      </c>
      <c r="E76"/>
      <c r="F76">
        <v>1</v>
      </c>
    </row>
    <row r="77" spans="1:6" x14ac:dyDescent="0.3">
      <c r="A77" s="1">
        <v>0.61458333333333337</v>
      </c>
      <c r="D77">
        <v>35</v>
      </c>
      <c r="E77"/>
      <c r="F77">
        <v>2</v>
      </c>
    </row>
    <row r="78" spans="1:6" x14ac:dyDescent="0.3">
      <c r="A78" s="1">
        <v>0.3840277777777778</v>
      </c>
      <c r="B78" s="5">
        <v>44123</v>
      </c>
      <c r="C78" s="5" t="s">
        <v>30</v>
      </c>
      <c r="D78">
        <v>46</v>
      </c>
      <c r="E78"/>
      <c r="F78">
        <v>2</v>
      </c>
    </row>
    <row r="79" spans="1:6" x14ac:dyDescent="0.3">
      <c r="A79" s="1">
        <v>0.39097222222222222</v>
      </c>
      <c r="D79">
        <v>48</v>
      </c>
      <c r="E79"/>
      <c r="F79">
        <v>2</v>
      </c>
    </row>
    <row r="80" spans="1:6" x14ac:dyDescent="0.3">
      <c r="A80" s="1">
        <v>0.39513888888888887</v>
      </c>
      <c r="D80">
        <v>48</v>
      </c>
      <c r="E80"/>
      <c r="F80">
        <v>1</v>
      </c>
    </row>
    <row r="81" spans="1:6" x14ac:dyDescent="0.3">
      <c r="A81" s="1">
        <v>0.39513888888888887</v>
      </c>
      <c r="D81">
        <v>50</v>
      </c>
      <c r="E81"/>
      <c r="F81">
        <v>1</v>
      </c>
    </row>
    <row r="82" spans="1:6" x14ac:dyDescent="0.3">
      <c r="A82" s="1">
        <v>0.39513888888888887</v>
      </c>
      <c r="D82">
        <v>50</v>
      </c>
      <c r="E82"/>
      <c r="F82">
        <v>2</v>
      </c>
    </row>
    <row r="83" spans="1:6" x14ac:dyDescent="0.3">
      <c r="A83" s="3">
        <v>0.3972222222222222</v>
      </c>
      <c r="B83" s="4"/>
      <c r="C83" s="4"/>
      <c r="D83" s="4">
        <v>50</v>
      </c>
      <c r="E83" s="4"/>
      <c r="F83" s="4">
        <v>1</v>
      </c>
    </row>
    <row r="84" spans="1:6" x14ac:dyDescent="0.3">
      <c r="A84" t="s">
        <v>13</v>
      </c>
      <c r="E84">
        <f>SUM(E2:E83)</f>
        <v>13</v>
      </c>
      <c r="F84">
        <f>SUM(F2:F83)</f>
        <v>107</v>
      </c>
    </row>
    <row r="85" spans="1:6" x14ac:dyDescent="0.3">
      <c r="E85"/>
      <c r="F85"/>
    </row>
    <row r="86" spans="1:6" x14ac:dyDescent="0.3">
      <c r="A86" t="s">
        <v>14</v>
      </c>
      <c r="E86" s="9">
        <f>E84/9</f>
        <v>1.4444444444444444</v>
      </c>
      <c r="F86" s="8">
        <f>F84/9</f>
        <v>11.888888888888889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B9B3-A295-4B10-87DE-504EE00541F9}">
  <dimension ref="A1:K510"/>
  <sheetViews>
    <sheetView workbookViewId="0">
      <pane ySplit="1" topLeftCell="A512" activePane="bottomLeft" state="frozen"/>
      <selection pane="bottomLeft" activeCell="H333" sqref="H333"/>
    </sheetView>
  </sheetViews>
  <sheetFormatPr defaultRowHeight="14.4" x14ac:dyDescent="0.3"/>
  <cols>
    <col min="1" max="1" width="10.6640625" bestFit="1" customWidth="1"/>
    <col min="2" max="2" width="12.109375" bestFit="1" customWidth="1"/>
    <col min="3" max="3" width="10.6640625" bestFit="1" customWidth="1"/>
    <col min="5" max="5" width="11.44140625" bestFit="1" customWidth="1"/>
    <col min="7" max="7" width="14.6640625" bestFit="1" customWidth="1"/>
    <col min="8" max="8" width="15.6640625" bestFit="1" customWidth="1"/>
  </cols>
  <sheetData>
    <row r="1" spans="1:9" x14ac:dyDescent="0.3">
      <c r="A1" t="s">
        <v>9</v>
      </c>
      <c r="B1" t="s">
        <v>20</v>
      </c>
      <c r="C1" t="s">
        <v>8</v>
      </c>
      <c r="D1" t="s">
        <v>10</v>
      </c>
      <c r="E1" t="s">
        <v>11</v>
      </c>
      <c r="F1" t="s">
        <v>12</v>
      </c>
      <c r="G1" t="s">
        <v>36</v>
      </c>
      <c r="H1" t="s">
        <v>35</v>
      </c>
      <c r="I1" t="s">
        <v>37</v>
      </c>
    </row>
    <row r="2" spans="1:9" x14ac:dyDescent="0.3">
      <c r="A2" s="5">
        <v>44124</v>
      </c>
      <c r="B2" s="5" t="s">
        <v>25</v>
      </c>
      <c r="C2" s="1">
        <v>0.50208333333333333</v>
      </c>
      <c r="D2">
        <v>68</v>
      </c>
      <c r="E2">
        <v>3</v>
      </c>
    </row>
    <row r="3" spans="1:9" x14ac:dyDescent="0.3">
      <c r="C3" s="1">
        <v>0.52847222222222223</v>
      </c>
      <c r="D3">
        <v>69</v>
      </c>
      <c r="E3">
        <v>1</v>
      </c>
    </row>
    <row r="4" spans="1:9" x14ac:dyDescent="0.3">
      <c r="C4" s="1">
        <v>0.53055555555555556</v>
      </c>
      <c r="D4">
        <v>69</v>
      </c>
      <c r="E4">
        <v>1</v>
      </c>
    </row>
    <row r="5" spans="1:9" x14ac:dyDescent="0.3">
      <c r="C5" s="1">
        <v>0.57013888888888886</v>
      </c>
      <c r="D5">
        <v>71</v>
      </c>
      <c r="F5">
        <v>1</v>
      </c>
    </row>
    <row r="6" spans="1:9" x14ac:dyDescent="0.3">
      <c r="C6" s="1">
        <v>0.57708333333333328</v>
      </c>
      <c r="D6">
        <v>71</v>
      </c>
      <c r="E6">
        <v>2</v>
      </c>
    </row>
    <row r="7" spans="1:9" x14ac:dyDescent="0.3">
      <c r="C7" s="1">
        <v>0.58472222222222225</v>
      </c>
      <c r="D7">
        <v>71</v>
      </c>
      <c r="E7">
        <v>1</v>
      </c>
    </row>
    <row r="8" spans="1:9" x14ac:dyDescent="0.3">
      <c r="C8" s="1">
        <v>0.59375</v>
      </c>
      <c r="D8">
        <v>71</v>
      </c>
      <c r="E8">
        <v>1</v>
      </c>
    </row>
    <row r="9" spans="1:9" x14ac:dyDescent="0.3">
      <c r="C9" s="1">
        <v>0.65763888888888888</v>
      </c>
      <c r="D9">
        <v>68</v>
      </c>
      <c r="F9">
        <v>1</v>
      </c>
    </row>
    <row r="10" spans="1:9" x14ac:dyDescent="0.3">
      <c r="C10" s="1">
        <v>0.66805555555555562</v>
      </c>
      <c r="D10">
        <v>68</v>
      </c>
      <c r="E10">
        <v>2</v>
      </c>
      <c r="F10">
        <v>2</v>
      </c>
    </row>
    <row r="11" spans="1:9" x14ac:dyDescent="0.3">
      <c r="C11" s="1">
        <v>0.66875000000000007</v>
      </c>
      <c r="D11">
        <v>68</v>
      </c>
      <c r="E11">
        <v>1</v>
      </c>
    </row>
    <row r="12" spans="1:9" x14ac:dyDescent="0.3">
      <c r="C12" s="1">
        <v>0.67083333333333339</v>
      </c>
      <c r="D12">
        <v>68</v>
      </c>
      <c r="F12">
        <v>2</v>
      </c>
    </row>
    <row r="13" spans="1:9" x14ac:dyDescent="0.3">
      <c r="C13" s="1">
        <v>0.68611111111111101</v>
      </c>
      <c r="D13">
        <v>68</v>
      </c>
      <c r="F13">
        <v>1</v>
      </c>
    </row>
    <row r="14" spans="1:9" x14ac:dyDescent="0.3">
      <c r="C14" s="1">
        <v>0.70624999999999993</v>
      </c>
      <c r="D14">
        <v>66</v>
      </c>
      <c r="E14">
        <v>1</v>
      </c>
    </row>
    <row r="15" spans="1:9" x14ac:dyDescent="0.3">
      <c r="C15" s="1">
        <v>0.71111111111111114</v>
      </c>
      <c r="D15">
        <v>64</v>
      </c>
      <c r="E15">
        <v>1</v>
      </c>
    </row>
    <row r="16" spans="1:9" x14ac:dyDescent="0.3">
      <c r="C16" s="1">
        <v>0.71319444444444446</v>
      </c>
      <c r="D16">
        <v>64</v>
      </c>
      <c r="E16">
        <v>2</v>
      </c>
    </row>
    <row r="17" spans="1:9" x14ac:dyDescent="0.3">
      <c r="C17" s="1">
        <v>0.72986111111111107</v>
      </c>
      <c r="D17">
        <v>60</v>
      </c>
      <c r="E17">
        <v>2</v>
      </c>
    </row>
    <row r="18" spans="1:9" x14ac:dyDescent="0.3">
      <c r="C18" s="1">
        <v>0.72986111111111107</v>
      </c>
      <c r="D18">
        <v>60</v>
      </c>
      <c r="E18">
        <v>1</v>
      </c>
    </row>
    <row r="19" spans="1:9" x14ac:dyDescent="0.3">
      <c r="C19" s="1">
        <v>0.73749999999999993</v>
      </c>
      <c r="D19">
        <v>60</v>
      </c>
      <c r="E19">
        <v>2</v>
      </c>
    </row>
    <row r="20" spans="1:9" x14ac:dyDescent="0.3">
      <c r="C20" s="1">
        <v>0.74236111111111114</v>
      </c>
      <c r="D20">
        <v>59</v>
      </c>
      <c r="E20">
        <v>1</v>
      </c>
    </row>
    <row r="21" spans="1:9" x14ac:dyDescent="0.3">
      <c r="C21" s="1">
        <v>0.76458333333333339</v>
      </c>
      <c r="D21">
        <v>57</v>
      </c>
      <c r="E21">
        <v>4</v>
      </c>
    </row>
    <row r="22" spans="1:9" x14ac:dyDescent="0.3">
      <c r="A22" s="13"/>
      <c r="B22" s="13"/>
      <c r="C22" s="14">
        <v>0.7729166666666667</v>
      </c>
      <c r="D22" s="13">
        <v>55</v>
      </c>
      <c r="E22" s="13">
        <v>1</v>
      </c>
      <c r="F22" s="13"/>
      <c r="G22" s="13"/>
      <c r="H22" s="13"/>
    </row>
    <row r="23" spans="1:9" x14ac:dyDescent="0.3">
      <c r="A23" s="4"/>
      <c r="B23" s="4"/>
      <c r="C23" s="3">
        <v>0.85069444444444453</v>
      </c>
      <c r="D23" s="4">
        <v>48</v>
      </c>
      <c r="E23" s="4">
        <v>1</v>
      </c>
      <c r="F23" s="4"/>
      <c r="G23" s="4">
        <f>SUM(F2:F23)</f>
        <v>7</v>
      </c>
      <c r="H23" s="4">
        <f>SUM(E2:E23)</f>
        <v>28</v>
      </c>
      <c r="I23" s="4"/>
    </row>
    <row r="24" spans="1:9" x14ac:dyDescent="0.3">
      <c r="A24" s="5">
        <v>44125</v>
      </c>
      <c r="B24" s="5" t="s">
        <v>26</v>
      </c>
      <c r="C24" s="1">
        <v>0.2951388888888889</v>
      </c>
      <c r="D24">
        <v>33</v>
      </c>
      <c r="E24">
        <v>1</v>
      </c>
    </row>
    <row r="25" spans="1:9" x14ac:dyDescent="0.3">
      <c r="C25" s="1">
        <v>0.32569444444444445</v>
      </c>
      <c r="D25">
        <v>33</v>
      </c>
      <c r="E25">
        <v>2</v>
      </c>
    </row>
    <row r="26" spans="1:9" x14ac:dyDescent="0.3">
      <c r="C26" s="1">
        <v>0.34861111111111115</v>
      </c>
      <c r="D26">
        <v>35</v>
      </c>
      <c r="E26">
        <v>1</v>
      </c>
    </row>
    <row r="27" spans="1:9" x14ac:dyDescent="0.3">
      <c r="C27" s="1">
        <v>0.3576388888888889</v>
      </c>
      <c r="D27">
        <v>37</v>
      </c>
      <c r="E27">
        <v>2</v>
      </c>
    </row>
    <row r="28" spans="1:9" x14ac:dyDescent="0.3">
      <c r="C28" s="1">
        <v>0.3979166666666667</v>
      </c>
      <c r="D28">
        <v>44</v>
      </c>
      <c r="E28">
        <v>1</v>
      </c>
    </row>
    <row r="29" spans="1:9" x14ac:dyDescent="0.3">
      <c r="C29" s="1">
        <v>0.39861111111111108</v>
      </c>
      <c r="D29">
        <v>44</v>
      </c>
      <c r="E29">
        <v>1</v>
      </c>
    </row>
    <row r="30" spans="1:9" x14ac:dyDescent="0.3">
      <c r="C30" s="1">
        <v>0.41041666666666665</v>
      </c>
      <c r="D30">
        <v>46</v>
      </c>
      <c r="E30">
        <v>1</v>
      </c>
    </row>
    <row r="31" spans="1:9" x14ac:dyDescent="0.3">
      <c r="C31" s="1">
        <v>0.45208333333333334</v>
      </c>
      <c r="D31">
        <v>51</v>
      </c>
      <c r="E31">
        <v>2</v>
      </c>
    </row>
    <row r="32" spans="1:9" x14ac:dyDescent="0.3">
      <c r="C32" s="1">
        <v>0.45763888888888887</v>
      </c>
      <c r="D32">
        <v>53</v>
      </c>
      <c r="E32">
        <v>2</v>
      </c>
    </row>
    <row r="33" spans="3:6" x14ac:dyDescent="0.3">
      <c r="C33" s="1">
        <v>0.46249999999999997</v>
      </c>
      <c r="D33">
        <v>53</v>
      </c>
      <c r="E33">
        <v>1</v>
      </c>
    </row>
    <row r="34" spans="3:6" x14ac:dyDescent="0.3">
      <c r="C34" s="1">
        <v>0.48749999999999999</v>
      </c>
      <c r="D34">
        <v>59</v>
      </c>
      <c r="E34">
        <v>1</v>
      </c>
    </row>
    <row r="35" spans="3:6" x14ac:dyDescent="0.3">
      <c r="C35" s="1">
        <v>0.51458333333333328</v>
      </c>
      <c r="D35">
        <v>62</v>
      </c>
      <c r="E35">
        <v>1</v>
      </c>
    </row>
    <row r="36" spans="3:6" x14ac:dyDescent="0.3">
      <c r="C36" s="1">
        <v>0.52847222222222223</v>
      </c>
      <c r="D36">
        <v>64</v>
      </c>
      <c r="E36">
        <v>1</v>
      </c>
    </row>
    <row r="37" spans="3:6" x14ac:dyDescent="0.3">
      <c r="C37" s="1">
        <v>0.53611111111111109</v>
      </c>
      <c r="D37">
        <v>68</v>
      </c>
      <c r="E37">
        <v>1</v>
      </c>
    </row>
    <row r="38" spans="3:6" x14ac:dyDescent="0.3">
      <c r="C38" s="1">
        <v>0.53680555555555554</v>
      </c>
      <c r="D38">
        <v>68</v>
      </c>
      <c r="E38">
        <v>1</v>
      </c>
    </row>
    <row r="39" spans="3:6" x14ac:dyDescent="0.3">
      <c r="C39" s="1">
        <v>0.55625000000000002</v>
      </c>
      <c r="D39">
        <v>69</v>
      </c>
      <c r="E39">
        <v>2</v>
      </c>
    </row>
    <row r="40" spans="3:6" x14ac:dyDescent="0.3">
      <c r="C40" s="1">
        <v>0.5756944444444444</v>
      </c>
      <c r="D40">
        <v>71</v>
      </c>
      <c r="E40">
        <v>1</v>
      </c>
    </row>
    <row r="41" spans="3:6" x14ac:dyDescent="0.3">
      <c r="C41" s="1">
        <v>0.57847222222222217</v>
      </c>
      <c r="D41">
        <v>71</v>
      </c>
      <c r="E41">
        <v>2</v>
      </c>
    </row>
    <row r="42" spans="3:6" x14ac:dyDescent="0.3">
      <c r="C42" s="1">
        <v>0.59791666666666665</v>
      </c>
      <c r="D42">
        <v>73</v>
      </c>
      <c r="F42">
        <v>2</v>
      </c>
    </row>
    <row r="43" spans="3:6" x14ac:dyDescent="0.3">
      <c r="C43" s="1">
        <v>0.61319444444444449</v>
      </c>
      <c r="D43">
        <v>75</v>
      </c>
      <c r="E43">
        <v>2</v>
      </c>
    </row>
    <row r="44" spans="3:6" x14ac:dyDescent="0.3">
      <c r="C44" s="1">
        <v>0.62152777777777779</v>
      </c>
      <c r="D44">
        <v>75</v>
      </c>
      <c r="E44">
        <v>1</v>
      </c>
    </row>
    <row r="45" spans="3:6" x14ac:dyDescent="0.3">
      <c r="C45" s="1">
        <v>0.62430555555555556</v>
      </c>
      <c r="D45">
        <v>75</v>
      </c>
      <c r="E45">
        <v>1</v>
      </c>
    </row>
    <row r="46" spans="3:6" x14ac:dyDescent="0.3">
      <c r="C46" s="1">
        <v>0.63611111111111118</v>
      </c>
      <c r="D46">
        <v>75</v>
      </c>
      <c r="E46">
        <v>1</v>
      </c>
    </row>
    <row r="47" spans="3:6" x14ac:dyDescent="0.3">
      <c r="C47" s="1">
        <v>0.64444444444444449</v>
      </c>
      <c r="D47">
        <v>75</v>
      </c>
      <c r="E47">
        <v>2</v>
      </c>
      <c r="F47">
        <v>1</v>
      </c>
    </row>
    <row r="48" spans="3:6" x14ac:dyDescent="0.3">
      <c r="C48" s="1">
        <v>0.8569444444444444</v>
      </c>
      <c r="D48">
        <v>75</v>
      </c>
      <c r="F48">
        <v>1</v>
      </c>
    </row>
    <row r="49" spans="1:9" x14ac:dyDescent="0.3">
      <c r="C49" s="1">
        <v>0.65625</v>
      </c>
      <c r="D49">
        <v>77</v>
      </c>
      <c r="E49">
        <v>2</v>
      </c>
    </row>
    <row r="50" spans="1:9" x14ac:dyDescent="0.3">
      <c r="C50" s="1">
        <v>0.66597222222222219</v>
      </c>
      <c r="D50">
        <v>78</v>
      </c>
      <c r="E50">
        <v>1</v>
      </c>
    </row>
    <row r="51" spans="1:9" x14ac:dyDescent="0.3">
      <c r="C51" s="1">
        <v>0.66875000000000007</v>
      </c>
      <c r="D51">
        <v>78</v>
      </c>
      <c r="F51">
        <v>1</v>
      </c>
    </row>
    <row r="52" spans="1:9" x14ac:dyDescent="0.3">
      <c r="C52" s="1">
        <v>0.67083333333333339</v>
      </c>
      <c r="D52">
        <v>78</v>
      </c>
      <c r="E52">
        <v>2</v>
      </c>
    </row>
    <row r="53" spans="1:9" x14ac:dyDescent="0.3">
      <c r="C53" s="1">
        <v>0.67222222222222217</v>
      </c>
      <c r="D53">
        <v>78</v>
      </c>
      <c r="E53">
        <v>2</v>
      </c>
    </row>
    <row r="54" spans="1:9" x14ac:dyDescent="0.3">
      <c r="C54" s="1">
        <v>0.67847222222222225</v>
      </c>
      <c r="D54">
        <v>80</v>
      </c>
      <c r="E54">
        <v>2</v>
      </c>
    </row>
    <row r="55" spans="1:9" x14ac:dyDescent="0.3">
      <c r="C55" s="1">
        <v>0.68541666666666667</v>
      </c>
      <c r="D55">
        <v>80</v>
      </c>
      <c r="E55">
        <v>2</v>
      </c>
    </row>
    <row r="56" spans="1:9" x14ac:dyDescent="0.3">
      <c r="C56" s="1">
        <v>0.6972222222222223</v>
      </c>
      <c r="D56">
        <v>80</v>
      </c>
      <c r="E56">
        <v>1</v>
      </c>
    </row>
    <row r="57" spans="1:9" x14ac:dyDescent="0.3">
      <c r="C57" s="1">
        <v>0.70208333333333339</v>
      </c>
      <c r="D57">
        <v>80</v>
      </c>
      <c r="E57">
        <v>2</v>
      </c>
    </row>
    <row r="58" spans="1:9" x14ac:dyDescent="0.3">
      <c r="C58" s="1">
        <v>0.72430555555555554</v>
      </c>
      <c r="D58">
        <v>78</v>
      </c>
      <c r="F58">
        <v>2</v>
      </c>
    </row>
    <row r="59" spans="1:9" x14ac:dyDescent="0.3">
      <c r="C59" s="1">
        <v>0.74513888888888891</v>
      </c>
      <c r="D59">
        <v>71</v>
      </c>
      <c r="F59">
        <v>1</v>
      </c>
    </row>
    <row r="60" spans="1:9" x14ac:dyDescent="0.3">
      <c r="A60" s="13"/>
      <c r="B60" s="13"/>
      <c r="C60" s="14">
        <v>0.75763888888888886</v>
      </c>
      <c r="D60" s="13">
        <v>68</v>
      </c>
      <c r="E60" s="13">
        <v>1</v>
      </c>
      <c r="F60" s="13"/>
      <c r="G60" s="13"/>
      <c r="H60" s="13"/>
    </row>
    <row r="61" spans="1:9" x14ac:dyDescent="0.3">
      <c r="A61" s="4"/>
      <c r="B61" s="4"/>
      <c r="C61" s="3">
        <v>0.78194444444444444</v>
      </c>
      <c r="D61" s="4">
        <v>62</v>
      </c>
      <c r="E61" s="4">
        <v>2</v>
      </c>
      <c r="F61" s="4"/>
      <c r="G61" s="4">
        <f>SUM(F24:F61)</f>
        <v>8</v>
      </c>
      <c r="H61" s="4">
        <f>SUM(E24:E61)</f>
        <v>48</v>
      </c>
      <c r="I61" s="4"/>
    </row>
    <row r="62" spans="1:9" x14ac:dyDescent="0.3">
      <c r="A62" s="5">
        <v>44126</v>
      </c>
      <c r="B62" s="5" t="s">
        <v>27</v>
      </c>
      <c r="C62" s="1">
        <v>0.3263888888888889</v>
      </c>
      <c r="D62">
        <v>35</v>
      </c>
      <c r="E62">
        <v>1</v>
      </c>
    </row>
    <row r="63" spans="1:9" x14ac:dyDescent="0.3">
      <c r="C63" s="1">
        <v>0.4069444444444445</v>
      </c>
      <c r="D63">
        <v>35</v>
      </c>
      <c r="E63">
        <v>1</v>
      </c>
    </row>
    <row r="64" spans="1:9" x14ac:dyDescent="0.3">
      <c r="C64" s="1">
        <v>0.48541666666666666</v>
      </c>
      <c r="D64">
        <v>35</v>
      </c>
      <c r="E64">
        <v>1</v>
      </c>
    </row>
    <row r="65" spans="1:9" x14ac:dyDescent="0.3">
      <c r="C65" s="1">
        <v>0.57638888888888895</v>
      </c>
      <c r="D65">
        <v>35</v>
      </c>
      <c r="E65">
        <v>1</v>
      </c>
    </row>
    <row r="66" spans="1:9" x14ac:dyDescent="0.3">
      <c r="C66" s="1">
        <v>0.58611111111111114</v>
      </c>
      <c r="D66">
        <v>35</v>
      </c>
      <c r="F66">
        <v>1</v>
      </c>
    </row>
    <row r="67" spans="1:9" x14ac:dyDescent="0.3">
      <c r="C67" s="1">
        <v>0.61111111111111105</v>
      </c>
      <c r="D67">
        <v>35</v>
      </c>
      <c r="E67">
        <v>1</v>
      </c>
    </row>
    <row r="68" spans="1:9" x14ac:dyDescent="0.3">
      <c r="C68" s="1">
        <v>0.65</v>
      </c>
      <c r="D68">
        <v>35</v>
      </c>
      <c r="E68">
        <v>1</v>
      </c>
    </row>
    <row r="69" spans="1:9" x14ac:dyDescent="0.3">
      <c r="C69" s="1">
        <v>0.68680555555555556</v>
      </c>
      <c r="D69">
        <v>37</v>
      </c>
      <c r="E69">
        <v>2</v>
      </c>
    </row>
    <row r="70" spans="1:9" x14ac:dyDescent="0.3">
      <c r="C70" s="1">
        <v>0.69861111111111107</v>
      </c>
      <c r="D70">
        <v>37</v>
      </c>
      <c r="E70">
        <v>1</v>
      </c>
    </row>
    <row r="71" spans="1:9" x14ac:dyDescent="0.3">
      <c r="C71" s="1">
        <v>0.71319444444444446</v>
      </c>
      <c r="D71">
        <v>35</v>
      </c>
      <c r="E71">
        <v>1</v>
      </c>
    </row>
    <row r="72" spans="1:9" x14ac:dyDescent="0.3">
      <c r="C72" s="1">
        <v>0.72569444444444453</v>
      </c>
      <c r="D72">
        <v>35</v>
      </c>
      <c r="E72">
        <v>1</v>
      </c>
    </row>
    <row r="73" spans="1:9" x14ac:dyDescent="0.3">
      <c r="C73" s="1">
        <v>0.75208333333333333</v>
      </c>
      <c r="D73">
        <v>35</v>
      </c>
      <c r="E73">
        <v>1</v>
      </c>
    </row>
    <row r="74" spans="1:9" x14ac:dyDescent="0.3">
      <c r="A74" s="4"/>
      <c r="B74" s="4"/>
      <c r="C74" s="3">
        <v>0.7583333333333333</v>
      </c>
      <c r="D74" s="4">
        <v>35</v>
      </c>
      <c r="E74" s="4">
        <v>1</v>
      </c>
      <c r="F74" s="4"/>
      <c r="G74" s="4">
        <f>SUM(F62:F74)</f>
        <v>1</v>
      </c>
      <c r="H74" s="4">
        <f>SUM(E62:E74)</f>
        <v>13</v>
      </c>
      <c r="I74" s="4"/>
    </row>
    <row r="75" spans="1:9" x14ac:dyDescent="0.3">
      <c r="A75" s="5">
        <v>44127</v>
      </c>
      <c r="B75" s="5" t="s">
        <v>28</v>
      </c>
      <c r="C75" s="1">
        <v>0.47500000000000003</v>
      </c>
      <c r="D75">
        <v>27</v>
      </c>
      <c r="E75">
        <v>2</v>
      </c>
    </row>
    <row r="76" spans="1:9" x14ac:dyDescent="0.3">
      <c r="C76" s="1">
        <v>0.62986111111111109</v>
      </c>
      <c r="D76">
        <v>35</v>
      </c>
      <c r="E76">
        <v>3</v>
      </c>
    </row>
    <row r="77" spans="1:9" x14ac:dyDescent="0.3">
      <c r="C77" s="1">
        <v>0.6430555555555556</v>
      </c>
      <c r="D77">
        <v>35</v>
      </c>
      <c r="E77">
        <v>4</v>
      </c>
    </row>
    <row r="78" spans="1:9" x14ac:dyDescent="0.3">
      <c r="C78" s="1">
        <v>0.68819444444444444</v>
      </c>
      <c r="D78">
        <v>33</v>
      </c>
      <c r="E78">
        <v>1</v>
      </c>
    </row>
    <row r="79" spans="1:9" x14ac:dyDescent="0.3">
      <c r="C79" s="1">
        <v>0.70208333333333339</v>
      </c>
      <c r="D79">
        <v>33</v>
      </c>
      <c r="E79">
        <v>1</v>
      </c>
    </row>
    <row r="80" spans="1:9" x14ac:dyDescent="0.3">
      <c r="C80" s="1">
        <v>0.72291666666666676</v>
      </c>
      <c r="D80">
        <v>33</v>
      </c>
      <c r="E80">
        <v>1</v>
      </c>
    </row>
    <row r="81" spans="1:9" x14ac:dyDescent="0.3">
      <c r="C81" s="1">
        <v>0.72777777777777775</v>
      </c>
      <c r="D81">
        <v>33</v>
      </c>
      <c r="E81">
        <v>2</v>
      </c>
    </row>
    <row r="82" spans="1:9" x14ac:dyDescent="0.3">
      <c r="A82" s="4"/>
      <c r="B82" s="4"/>
      <c r="C82" s="3">
        <v>0.73125000000000007</v>
      </c>
      <c r="D82" s="4">
        <v>33</v>
      </c>
      <c r="E82" s="4">
        <v>4</v>
      </c>
      <c r="F82" s="4"/>
      <c r="G82" s="4">
        <f>SUM(F75:F82)</f>
        <v>0</v>
      </c>
      <c r="H82" s="4">
        <f>SUM(E75:E82)</f>
        <v>18</v>
      </c>
      <c r="I82" s="4"/>
    </row>
    <row r="83" spans="1:9" x14ac:dyDescent="0.3">
      <c r="A83" s="5">
        <v>44128</v>
      </c>
      <c r="B83" s="5" t="s">
        <v>29</v>
      </c>
      <c r="C83" s="1">
        <v>0.34097222222222223</v>
      </c>
      <c r="D83">
        <v>25</v>
      </c>
      <c r="E83">
        <v>2</v>
      </c>
    </row>
    <row r="84" spans="1:9" x14ac:dyDescent="0.3">
      <c r="C84" s="1">
        <v>0.35902777777777778</v>
      </c>
      <c r="D84">
        <v>27</v>
      </c>
      <c r="E84">
        <v>1</v>
      </c>
    </row>
    <row r="85" spans="1:9" x14ac:dyDescent="0.3">
      <c r="C85" s="1">
        <v>0.36874999999999997</v>
      </c>
      <c r="D85">
        <v>29</v>
      </c>
      <c r="E85">
        <v>1</v>
      </c>
    </row>
    <row r="86" spans="1:9" x14ac:dyDescent="0.3">
      <c r="C86" s="1">
        <v>0.3756944444444445</v>
      </c>
      <c r="D86">
        <v>31</v>
      </c>
      <c r="E86">
        <v>2</v>
      </c>
    </row>
    <row r="87" spans="1:9" x14ac:dyDescent="0.3">
      <c r="C87" s="1">
        <v>0.38958333333333334</v>
      </c>
      <c r="D87">
        <v>35</v>
      </c>
      <c r="E87">
        <v>1</v>
      </c>
    </row>
    <row r="88" spans="1:9" x14ac:dyDescent="0.3">
      <c r="C88" s="1">
        <v>0.40347222222222223</v>
      </c>
      <c r="D88">
        <v>44</v>
      </c>
      <c r="E88">
        <v>1</v>
      </c>
    </row>
    <row r="89" spans="1:9" x14ac:dyDescent="0.3">
      <c r="C89" s="1">
        <v>0.41111111111111115</v>
      </c>
      <c r="D89">
        <v>46</v>
      </c>
      <c r="E89">
        <v>2</v>
      </c>
    </row>
    <row r="90" spans="1:9" x14ac:dyDescent="0.3">
      <c r="C90" s="1">
        <v>0.41875000000000001</v>
      </c>
      <c r="D90">
        <v>50</v>
      </c>
      <c r="F90">
        <v>2</v>
      </c>
    </row>
    <row r="91" spans="1:9" x14ac:dyDescent="0.3">
      <c r="C91" s="1">
        <v>0.41944444444444445</v>
      </c>
      <c r="D91">
        <v>51</v>
      </c>
      <c r="E91">
        <v>1</v>
      </c>
    </row>
    <row r="92" spans="1:9" x14ac:dyDescent="0.3">
      <c r="C92" s="1">
        <v>0.43055555555555558</v>
      </c>
      <c r="D92">
        <v>53</v>
      </c>
      <c r="F92">
        <v>1</v>
      </c>
    </row>
    <row r="93" spans="1:9" x14ac:dyDescent="0.3">
      <c r="C93" s="1">
        <v>0.43124999999999997</v>
      </c>
      <c r="D93">
        <v>53</v>
      </c>
      <c r="E93">
        <v>1</v>
      </c>
    </row>
    <row r="94" spans="1:9" x14ac:dyDescent="0.3">
      <c r="C94" s="1">
        <v>0.43263888888888885</v>
      </c>
      <c r="D94">
        <v>53</v>
      </c>
      <c r="E94">
        <v>1</v>
      </c>
    </row>
    <row r="95" spans="1:9" x14ac:dyDescent="0.3">
      <c r="C95" s="1">
        <v>0.4368055555555555</v>
      </c>
      <c r="D95">
        <v>55</v>
      </c>
      <c r="E95">
        <v>1</v>
      </c>
    </row>
    <row r="96" spans="1:9" x14ac:dyDescent="0.3">
      <c r="C96" s="1">
        <v>0.46249999999999997</v>
      </c>
      <c r="D96">
        <v>57</v>
      </c>
      <c r="E96">
        <v>1</v>
      </c>
    </row>
    <row r="97" spans="3:6" x14ac:dyDescent="0.3">
      <c r="C97" s="1">
        <v>0.46736111111111112</v>
      </c>
      <c r="D97">
        <v>55</v>
      </c>
      <c r="F97">
        <v>2</v>
      </c>
    </row>
    <row r="98" spans="3:6" x14ac:dyDescent="0.3">
      <c r="C98" s="1">
        <v>0.49027777777777781</v>
      </c>
      <c r="D98">
        <v>57</v>
      </c>
      <c r="E98">
        <v>2</v>
      </c>
    </row>
    <row r="99" spans="3:6" x14ac:dyDescent="0.3">
      <c r="C99" s="1">
        <v>0.49374999999999997</v>
      </c>
      <c r="D99">
        <v>57</v>
      </c>
      <c r="E99">
        <v>2</v>
      </c>
    </row>
    <row r="100" spans="3:6" x14ac:dyDescent="0.3">
      <c r="C100" s="1">
        <v>0.49861111111111112</v>
      </c>
      <c r="D100">
        <v>55</v>
      </c>
      <c r="E100">
        <v>2</v>
      </c>
    </row>
    <row r="101" spans="3:6" x14ac:dyDescent="0.3">
      <c r="C101" s="1">
        <v>0.53055555555555556</v>
      </c>
      <c r="D101">
        <v>55</v>
      </c>
      <c r="E101">
        <v>2</v>
      </c>
    </row>
    <row r="102" spans="3:6" x14ac:dyDescent="0.3">
      <c r="C102" s="1">
        <v>0.57222222222222219</v>
      </c>
      <c r="D102">
        <v>55</v>
      </c>
      <c r="E102">
        <v>2</v>
      </c>
    </row>
    <row r="103" spans="3:6" x14ac:dyDescent="0.3">
      <c r="C103" s="1">
        <v>0.55625000000000002</v>
      </c>
      <c r="D103">
        <v>55</v>
      </c>
      <c r="E103">
        <v>2</v>
      </c>
    </row>
    <row r="104" spans="3:6" x14ac:dyDescent="0.3">
      <c r="C104" s="1">
        <v>0.56805555555555554</v>
      </c>
      <c r="D104">
        <v>55</v>
      </c>
      <c r="E104">
        <v>1</v>
      </c>
    </row>
    <row r="105" spans="3:6" x14ac:dyDescent="0.3">
      <c r="C105" s="1">
        <v>0.5854166666666667</v>
      </c>
      <c r="D105">
        <v>55</v>
      </c>
      <c r="E105">
        <v>1</v>
      </c>
    </row>
    <row r="106" spans="3:6" x14ac:dyDescent="0.3">
      <c r="C106" s="1">
        <v>0.59930555555555554</v>
      </c>
      <c r="D106">
        <v>57</v>
      </c>
      <c r="E106">
        <v>2</v>
      </c>
    </row>
    <row r="107" spans="3:6" x14ac:dyDescent="0.3">
      <c r="C107" s="1">
        <v>0.67638888888888893</v>
      </c>
      <c r="D107">
        <v>51</v>
      </c>
      <c r="F107">
        <v>1</v>
      </c>
    </row>
    <row r="108" spans="3:6" x14ac:dyDescent="0.3">
      <c r="C108" s="1">
        <v>0.68888888888888899</v>
      </c>
      <c r="D108">
        <v>51</v>
      </c>
      <c r="F108">
        <v>2</v>
      </c>
    </row>
    <row r="109" spans="3:6" x14ac:dyDescent="0.3">
      <c r="C109" s="1">
        <v>0.69166666666666676</v>
      </c>
      <c r="D109">
        <v>51</v>
      </c>
      <c r="E109">
        <v>1</v>
      </c>
    </row>
    <row r="110" spans="3:6" x14ac:dyDescent="0.3">
      <c r="C110" s="1">
        <v>0.72499999999999998</v>
      </c>
      <c r="D110">
        <v>50</v>
      </c>
      <c r="E110">
        <v>5</v>
      </c>
    </row>
    <row r="111" spans="3:6" x14ac:dyDescent="0.3">
      <c r="C111" s="1">
        <v>0.73055555555555562</v>
      </c>
      <c r="D111">
        <v>48</v>
      </c>
      <c r="E111">
        <v>1</v>
      </c>
    </row>
    <row r="112" spans="3:6" x14ac:dyDescent="0.3">
      <c r="C112" s="1">
        <v>0.75208333333333333</v>
      </c>
      <c r="D112">
        <v>46</v>
      </c>
      <c r="E112">
        <v>2</v>
      </c>
    </row>
    <row r="113" spans="1:9" x14ac:dyDescent="0.3">
      <c r="C113" s="1">
        <v>0.79027777777777775</v>
      </c>
      <c r="D113">
        <v>41</v>
      </c>
      <c r="E113">
        <v>2</v>
      </c>
    </row>
    <row r="114" spans="1:9" x14ac:dyDescent="0.3">
      <c r="C114" s="1">
        <v>0.79652777777777783</v>
      </c>
      <c r="D114">
        <v>41</v>
      </c>
      <c r="E114">
        <v>2</v>
      </c>
    </row>
    <row r="115" spans="1:9" x14ac:dyDescent="0.3">
      <c r="C115" s="1">
        <v>0.7993055555555556</v>
      </c>
      <c r="D115">
        <v>41</v>
      </c>
      <c r="E115">
        <v>2</v>
      </c>
    </row>
    <row r="116" spans="1:9" x14ac:dyDescent="0.3">
      <c r="A116" s="4"/>
      <c r="B116" s="4"/>
      <c r="C116" s="3">
        <v>0.81041666666666667</v>
      </c>
      <c r="D116" s="4">
        <v>41</v>
      </c>
      <c r="E116" s="4">
        <v>3</v>
      </c>
      <c r="F116" s="4"/>
      <c r="G116" s="4">
        <f>SUM(F83:F116)</f>
        <v>8</v>
      </c>
      <c r="H116" s="4">
        <f>SUM(E83:E116)</f>
        <v>49</v>
      </c>
      <c r="I116" s="4"/>
    </row>
    <row r="117" spans="1:9" x14ac:dyDescent="0.3">
      <c r="A117" s="5">
        <v>44129</v>
      </c>
      <c r="B117" s="5" t="s">
        <v>30</v>
      </c>
      <c r="C117" s="1">
        <v>0.56736111111111109</v>
      </c>
      <c r="D117">
        <v>20</v>
      </c>
      <c r="E117">
        <v>2</v>
      </c>
      <c r="I117" t="s">
        <v>15</v>
      </c>
    </row>
    <row r="118" spans="1:9" x14ac:dyDescent="0.3">
      <c r="C118" s="1">
        <v>0.57500000000000007</v>
      </c>
      <c r="D118">
        <v>20</v>
      </c>
      <c r="E118">
        <v>1</v>
      </c>
    </row>
    <row r="119" spans="1:9" x14ac:dyDescent="0.3">
      <c r="C119" s="1">
        <v>0.59305555555555556</v>
      </c>
      <c r="D119">
        <v>18</v>
      </c>
      <c r="E119">
        <v>1</v>
      </c>
    </row>
    <row r="120" spans="1:9" x14ac:dyDescent="0.3">
      <c r="C120" s="1">
        <v>0.64374999999999993</v>
      </c>
      <c r="D120">
        <v>18</v>
      </c>
      <c r="E120">
        <v>2</v>
      </c>
    </row>
    <row r="121" spans="1:9" x14ac:dyDescent="0.3">
      <c r="A121" s="4"/>
      <c r="B121" s="4"/>
      <c r="C121" s="3">
        <v>0.75486111111111109</v>
      </c>
      <c r="D121" s="4">
        <v>13</v>
      </c>
      <c r="E121" s="4">
        <v>2</v>
      </c>
      <c r="F121" s="4"/>
      <c r="G121" s="4">
        <f>SUM(F117:F121)</f>
        <v>0</v>
      </c>
      <c r="H121" s="4">
        <f>SUM(E117:E121)</f>
        <v>8</v>
      </c>
      <c r="I121" s="4"/>
    </row>
    <row r="122" spans="1:9" x14ac:dyDescent="0.3">
      <c r="A122" s="5">
        <v>44130</v>
      </c>
      <c r="B122" s="5" t="s">
        <v>24</v>
      </c>
      <c r="C122" s="1">
        <v>0.33819444444444446</v>
      </c>
      <c r="D122">
        <v>9</v>
      </c>
      <c r="E122">
        <v>1</v>
      </c>
      <c r="I122" t="s">
        <v>16</v>
      </c>
    </row>
    <row r="123" spans="1:9" x14ac:dyDescent="0.3">
      <c r="C123" s="1">
        <v>0.50486111111111109</v>
      </c>
      <c r="D123">
        <v>23</v>
      </c>
      <c r="E123">
        <v>1</v>
      </c>
      <c r="F123">
        <v>2</v>
      </c>
    </row>
    <row r="124" spans="1:9" x14ac:dyDescent="0.3">
      <c r="C124" s="1">
        <v>0.54305555555555551</v>
      </c>
      <c r="D124">
        <v>27</v>
      </c>
      <c r="E124">
        <v>1</v>
      </c>
    </row>
    <row r="125" spans="1:9" x14ac:dyDescent="0.3">
      <c r="C125" s="1">
        <v>0.60138888888888886</v>
      </c>
      <c r="D125">
        <v>25</v>
      </c>
      <c r="E125">
        <v>1</v>
      </c>
    </row>
    <row r="126" spans="1:9" x14ac:dyDescent="0.3">
      <c r="C126" s="1">
        <v>0.61944444444444446</v>
      </c>
      <c r="D126">
        <v>25</v>
      </c>
      <c r="E126">
        <v>2</v>
      </c>
    </row>
    <row r="127" spans="1:9" x14ac:dyDescent="0.3">
      <c r="C127" s="1">
        <v>0.70763888888888893</v>
      </c>
      <c r="D127">
        <v>29</v>
      </c>
      <c r="E127">
        <v>1</v>
      </c>
    </row>
    <row r="128" spans="1:9" x14ac:dyDescent="0.3">
      <c r="C128" s="1">
        <v>0.7270833333333333</v>
      </c>
      <c r="D128">
        <v>25</v>
      </c>
      <c r="E128">
        <v>2</v>
      </c>
    </row>
    <row r="129" spans="1:10" x14ac:dyDescent="0.3">
      <c r="C129" s="1">
        <v>0.74861111111111101</v>
      </c>
      <c r="D129">
        <v>20</v>
      </c>
      <c r="E129">
        <v>1</v>
      </c>
    </row>
    <row r="130" spans="1:10" x14ac:dyDescent="0.3">
      <c r="A130" s="13"/>
      <c r="B130" s="13"/>
      <c r="C130" s="14">
        <v>0.76388888888888884</v>
      </c>
      <c r="D130" s="13">
        <v>18</v>
      </c>
      <c r="E130" s="13">
        <v>2</v>
      </c>
      <c r="F130" s="13"/>
      <c r="G130" s="13"/>
      <c r="H130" s="13"/>
      <c r="I130" s="13"/>
      <c r="J130" s="13"/>
    </row>
    <row r="131" spans="1:10" x14ac:dyDescent="0.3">
      <c r="A131" s="4"/>
      <c r="B131" s="4"/>
      <c r="C131" s="3">
        <v>0.76458333333333339</v>
      </c>
      <c r="D131" s="4">
        <v>18</v>
      </c>
      <c r="E131" s="4">
        <v>1</v>
      </c>
      <c r="F131" s="4"/>
      <c r="G131" s="4">
        <f>SUM(F122:F131)</f>
        <v>2</v>
      </c>
      <c r="H131" s="4">
        <f>SUM(E122:E131)</f>
        <v>13</v>
      </c>
      <c r="I131" s="4"/>
      <c r="J131" s="4"/>
    </row>
    <row r="132" spans="1:10" x14ac:dyDescent="0.3">
      <c r="A132" s="5">
        <v>44131</v>
      </c>
      <c r="B132" s="5" t="s">
        <v>25</v>
      </c>
      <c r="C132" s="1">
        <v>0.28750000000000003</v>
      </c>
      <c r="D132">
        <v>7</v>
      </c>
      <c r="E132">
        <v>2</v>
      </c>
      <c r="I132" t="s">
        <v>16</v>
      </c>
    </row>
    <row r="133" spans="1:10" x14ac:dyDescent="0.3">
      <c r="C133" s="1">
        <v>0.3215277777777778</v>
      </c>
      <c r="D133">
        <v>7</v>
      </c>
      <c r="E133">
        <v>2</v>
      </c>
    </row>
    <row r="134" spans="1:10" x14ac:dyDescent="0.3">
      <c r="C134" s="1">
        <v>0.34652777777777777</v>
      </c>
      <c r="D134">
        <v>11</v>
      </c>
      <c r="E134">
        <v>2</v>
      </c>
    </row>
    <row r="135" spans="1:10" x14ac:dyDescent="0.3">
      <c r="C135" s="1">
        <v>0.36041666666666666</v>
      </c>
      <c r="D135">
        <v>14</v>
      </c>
      <c r="E135">
        <v>1</v>
      </c>
    </row>
    <row r="136" spans="1:10" x14ac:dyDescent="0.3">
      <c r="C136" s="1">
        <v>0.36805555555555558</v>
      </c>
      <c r="D136">
        <v>16</v>
      </c>
      <c r="E136">
        <v>1</v>
      </c>
    </row>
    <row r="137" spans="1:10" x14ac:dyDescent="0.3">
      <c r="C137" s="1">
        <v>0.44444444444444442</v>
      </c>
      <c r="D137">
        <v>39</v>
      </c>
      <c r="E137">
        <v>1</v>
      </c>
    </row>
    <row r="138" spans="1:10" x14ac:dyDescent="0.3">
      <c r="C138" s="1">
        <v>0.47152777777777777</v>
      </c>
      <c r="D138">
        <v>37</v>
      </c>
      <c r="E138">
        <v>1</v>
      </c>
    </row>
    <row r="139" spans="1:10" x14ac:dyDescent="0.3">
      <c r="A139" s="1"/>
      <c r="B139" s="1"/>
      <c r="C139" s="1">
        <v>0.48541666666666666</v>
      </c>
      <c r="D139">
        <v>37</v>
      </c>
      <c r="E139">
        <v>2</v>
      </c>
    </row>
    <row r="140" spans="1:10" x14ac:dyDescent="0.3">
      <c r="C140" s="1">
        <v>0.50763888888888886</v>
      </c>
      <c r="D140">
        <v>37</v>
      </c>
      <c r="E140">
        <v>1</v>
      </c>
    </row>
    <row r="141" spans="1:10" x14ac:dyDescent="0.3">
      <c r="C141" s="1">
        <v>0.54513888888888895</v>
      </c>
      <c r="D141">
        <v>41</v>
      </c>
      <c r="E141">
        <v>2</v>
      </c>
    </row>
    <row r="142" spans="1:10" x14ac:dyDescent="0.3">
      <c r="C142" s="1">
        <v>0.58194444444444449</v>
      </c>
      <c r="D142">
        <v>42</v>
      </c>
      <c r="E142">
        <v>1</v>
      </c>
    </row>
    <row r="143" spans="1:10" x14ac:dyDescent="0.3">
      <c r="C143" s="1">
        <v>0.58611111111111114</v>
      </c>
      <c r="D143">
        <v>44</v>
      </c>
      <c r="E143">
        <v>2</v>
      </c>
    </row>
    <row r="144" spans="1:10" x14ac:dyDescent="0.3">
      <c r="C144" s="1">
        <v>0.58680555555555558</v>
      </c>
      <c r="D144">
        <v>44</v>
      </c>
      <c r="E144">
        <v>2</v>
      </c>
    </row>
    <row r="145" spans="3:5" x14ac:dyDescent="0.3">
      <c r="C145" s="1">
        <v>0.61875000000000002</v>
      </c>
      <c r="D145">
        <v>44</v>
      </c>
      <c r="E145">
        <v>2</v>
      </c>
    </row>
    <row r="146" spans="3:5" x14ac:dyDescent="0.3">
      <c r="C146" s="1">
        <v>0.61944444444444446</v>
      </c>
      <c r="D146">
        <v>44</v>
      </c>
      <c r="E146">
        <v>1</v>
      </c>
    </row>
    <row r="147" spans="3:5" x14ac:dyDescent="0.3">
      <c r="C147" s="1">
        <v>0.62013888888888891</v>
      </c>
      <c r="D147">
        <v>46</v>
      </c>
      <c r="E147">
        <v>1</v>
      </c>
    </row>
    <row r="148" spans="3:5" x14ac:dyDescent="0.3">
      <c r="C148" s="1">
        <v>0.62916666666666665</v>
      </c>
      <c r="D148">
        <v>46</v>
      </c>
      <c r="E148">
        <v>1</v>
      </c>
    </row>
    <row r="149" spans="3:5" x14ac:dyDescent="0.3">
      <c r="C149" s="1">
        <v>0.65</v>
      </c>
      <c r="D149">
        <v>50</v>
      </c>
      <c r="E149">
        <v>2</v>
      </c>
    </row>
    <row r="150" spans="3:5" x14ac:dyDescent="0.3">
      <c r="C150" s="1">
        <v>0.65208333333333335</v>
      </c>
      <c r="D150">
        <v>50</v>
      </c>
      <c r="E150">
        <v>1</v>
      </c>
    </row>
    <row r="151" spans="3:5" x14ac:dyDescent="0.3">
      <c r="C151" s="1">
        <v>0.66527777777777775</v>
      </c>
      <c r="D151">
        <v>51</v>
      </c>
      <c r="E151">
        <v>1</v>
      </c>
    </row>
    <row r="152" spans="3:5" x14ac:dyDescent="0.3">
      <c r="C152" s="1">
        <v>0.66597222222222219</v>
      </c>
      <c r="D152">
        <v>53</v>
      </c>
      <c r="E152">
        <v>2</v>
      </c>
    </row>
    <row r="153" spans="3:5" x14ac:dyDescent="0.3">
      <c r="C153" s="1">
        <v>0.66736111111111107</v>
      </c>
      <c r="D153">
        <v>53</v>
      </c>
      <c r="E153">
        <v>1</v>
      </c>
    </row>
    <row r="154" spans="3:5" x14ac:dyDescent="0.3">
      <c r="C154" s="1">
        <v>0.67013888888888884</v>
      </c>
      <c r="D154">
        <v>53</v>
      </c>
      <c r="E154">
        <v>2</v>
      </c>
    </row>
    <row r="155" spans="3:5" x14ac:dyDescent="0.3">
      <c r="C155" s="1">
        <v>0.67361111111111116</v>
      </c>
      <c r="D155">
        <v>55</v>
      </c>
      <c r="E155">
        <v>1</v>
      </c>
    </row>
    <row r="156" spans="3:5" x14ac:dyDescent="0.3">
      <c r="C156" s="1">
        <v>0.68055555555555547</v>
      </c>
      <c r="D156">
        <v>57</v>
      </c>
      <c r="E156">
        <v>1</v>
      </c>
    </row>
    <row r="157" spans="3:5" x14ac:dyDescent="0.3">
      <c r="C157" s="1">
        <v>0.69236111111111109</v>
      </c>
      <c r="D157">
        <v>57</v>
      </c>
      <c r="E157">
        <v>1</v>
      </c>
    </row>
    <row r="158" spans="3:5" x14ac:dyDescent="0.3">
      <c r="C158" s="1">
        <v>0.70486111111111116</v>
      </c>
      <c r="D158">
        <v>57</v>
      </c>
      <c r="E158">
        <v>2</v>
      </c>
    </row>
    <row r="159" spans="3:5" x14ac:dyDescent="0.3">
      <c r="C159" s="1">
        <v>0.72152777777777777</v>
      </c>
      <c r="D159">
        <v>53</v>
      </c>
      <c r="E159">
        <v>3</v>
      </c>
    </row>
    <row r="160" spans="3:5" x14ac:dyDescent="0.3">
      <c r="C160" s="1">
        <v>0.72361111111111109</v>
      </c>
      <c r="D160">
        <v>51</v>
      </c>
      <c r="E160">
        <v>1</v>
      </c>
    </row>
    <row r="161" spans="1:9" x14ac:dyDescent="0.3">
      <c r="C161" s="1">
        <v>0.7284722222222223</v>
      </c>
      <c r="D161">
        <v>51</v>
      </c>
      <c r="E161">
        <v>1</v>
      </c>
    </row>
    <row r="162" spans="1:9" x14ac:dyDescent="0.3">
      <c r="C162" s="1">
        <v>0.7319444444444444</v>
      </c>
      <c r="D162">
        <v>51</v>
      </c>
      <c r="E162">
        <v>1</v>
      </c>
    </row>
    <row r="163" spans="1:9" x14ac:dyDescent="0.3">
      <c r="C163" s="1">
        <v>0.73541666666666661</v>
      </c>
      <c r="D163">
        <v>50</v>
      </c>
      <c r="E163">
        <v>1</v>
      </c>
    </row>
    <row r="164" spans="1:9" x14ac:dyDescent="0.3">
      <c r="C164" s="1">
        <v>0.73958333333333337</v>
      </c>
      <c r="D164">
        <v>48</v>
      </c>
      <c r="E164">
        <v>1</v>
      </c>
    </row>
    <row r="165" spans="1:9" x14ac:dyDescent="0.3">
      <c r="C165" s="1">
        <v>0.74375000000000002</v>
      </c>
      <c r="D165">
        <v>46</v>
      </c>
      <c r="E165">
        <v>1</v>
      </c>
    </row>
    <row r="166" spans="1:9" x14ac:dyDescent="0.3">
      <c r="C166" s="1">
        <v>0.75069444444444444</v>
      </c>
      <c r="D166">
        <v>42</v>
      </c>
      <c r="E166">
        <v>1</v>
      </c>
    </row>
    <row r="167" spans="1:9" x14ac:dyDescent="0.3">
      <c r="C167" s="1">
        <v>0.77222222222222225</v>
      </c>
      <c r="D167">
        <v>35</v>
      </c>
      <c r="E167">
        <v>1</v>
      </c>
    </row>
    <row r="168" spans="1:9" x14ac:dyDescent="0.3">
      <c r="A168" s="4"/>
      <c r="B168" s="4"/>
      <c r="C168" s="3">
        <v>0.7909722222222223</v>
      </c>
      <c r="D168" s="4">
        <v>33</v>
      </c>
      <c r="E168" s="4">
        <v>1</v>
      </c>
      <c r="F168" s="4"/>
      <c r="G168" s="4">
        <f>SUM(F132:F168)</f>
        <v>0</v>
      </c>
      <c r="H168" s="4">
        <f>SUM(E132:E168)</f>
        <v>51</v>
      </c>
      <c r="I168" s="4"/>
    </row>
    <row r="169" spans="1:9" x14ac:dyDescent="0.3">
      <c r="A169" s="5">
        <v>44132</v>
      </c>
      <c r="B169" s="5" t="s">
        <v>26</v>
      </c>
      <c r="C169" s="1">
        <v>0.30277777777777776</v>
      </c>
      <c r="D169">
        <v>25</v>
      </c>
      <c r="E169">
        <v>3</v>
      </c>
    </row>
    <row r="170" spans="1:9" x14ac:dyDescent="0.3">
      <c r="C170" s="1">
        <v>0.32708333333333334</v>
      </c>
      <c r="D170">
        <v>25</v>
      </c>
      <c r="E170">
        <v>3</v>
      </c>
    </row>
    <row r="171" spans="1:9" x14ac:dyDescent="0.3">
      <c r="C171" s="1">
        <v>0.33749999999999997</v>
      </c>
      <c r="D171">
        <v>27</v>
      </c>
      <c r="E171">
        <v>2</v>
      </c>
    </row>
    <row r="172" spans="1:9" x14ac:dyDescent="0.3">
      <c r="C172" s="1">
        <v>0.33958333333333335</v>
      </c>
      <c r="D172">
        <v>27</v>
      </c>
      <c r="E172">
        <v>2</v>
      </c>
    </row>
    <row r="173" spans="1:9" x14ac:dyDescent="0.3">
      <c r="C173" s="1">
        <v>0.34097222222222223</v>
      </c>
      <c r="D173">
        <v>27</v>
      </c>
      <c r="E173">
        <v>1</v>
      </c>
    </row>
    <row r="174" spans="1:9" x14ac:dyDescent="0.3">
      <c r="C174" s="1">
        <v>0.3444444444444445</v>
      </c>
      <c r="D174">
        <v>27</v>
      </c>
      <c r="E174">
        <v>1</v>
      </c>
    </row>
    <row r="175" spans="1:9" x14ac:dyDescent="0.3">
      <c r="C175" s="1">
        <v>0.3840277777777778</v>
      </c>
      <c r="D175">
        <v>33</v>
      </c>
      <c r="E175">
        <v>2</v>
      </c>
    </row>
    <row r="176" spans="1:9" x14ac:dyDescent="0.3">
      <c r="C176" s="1">
        <v>0.45555555555555555</v>
      </c>
      <c r="D176">
        <v>60</v>
      </c>
      <c r="E176">
        <v>2</v>
      </c>
    </row>
    <row r="177" spans="3:6" x14ac:dyDescent="0.3">
      <c r="C177" s="1">
        <v>0.51666666666666672</v>
      </c>
      <c r="D177">
        <v>53</v>
      </c>
      <c r="E177">
        <v>1</v>
      </c>
    </row>
    <row r="178" spans="3:6" x14ac:dyDescent="0.3">
      <c r="C178" s="1">
        <v>0.53263888888888888</v>
      </c>
      <c r="D178">
        <v>53</v>
      </c>
      <c r="E178">
        <v>1</v>
      </c>
    </row>
    <row r="179" spans="3:6" x14ac:dyDescent="0.3">
      <c r="C179" s="1">
        <v>0.55833333333333335</v>
      </c>
      <c r="D179">
        <v>51</v>
      </c>
      <c r="E179">
        <v>2</v>
      </c>
    </row>
    <row r="180" spans="3:6" x14ac:dyDescent="0.3">
      <c r="C180" s="1">
        <v>0.56111111111111112</v>
      </c>
      <c r="D180">
        <v>51</v>
      </c>
      <c r="E180">
        <v>1</v>
      </c>
    </row>
    <row r="181" spans="3:6" x14ac:dyDescent="0.3">
      <c r="C181" s="1">
        <v>0.56180555555555556</v>
      </c>
      <c r="D181">
        <v>53</v>
      </c>
      <c r="E181">
        <v>1</v>
      </c>
    </row>
    <row r="182" spans="3:6" x14ac:dyDescent="0.3">
      <c r="C182" s="1">
        <v>0.56458333333333333</v>
      </c>
      <c r="D182">
        <v>51</v>
      </c>
      <c r="E182">
        <v>1</v>
      </c>
    </row>
    <row r="183" spans="3:6" x14ac:dyDescent="0.3">
      <c r="C183" s="1">
        <v>0.56597222222222221</v>
      </c>
      <c r="D183">
        <v>53</v>
      </c>
      <c r="E183">
        <v>1</v>
      </c>
    </row>
    <row r="184" spans="3:6" x14ac:dyDescent="0.3">
      <c r="C184" s="1">
        <v>0.56944444444444442</v>
      </c>
      <c r="D184">
        <v>53</v>
      </c>
      <c r="E184">
        <v>1</v>
      </c>
    </row>
    <row r="185" spans="3:6" x14ac:dyDescent="0.3">
      <c r="C185" s="1">
        <v>0.59375</v>
      </c>
      <c r="D185">
        <v>51</v>
      </c>
      <c r="E185">
        <v>2</v>
      </c>
    </row>
    <row r="186" spans="3:6" x14ac:dyDescent="0.3">
      <c r="C186" s="1">
        <v>0.6</v>
      </c>
      <c r="D186">
        <v>51</v>
      </c>
      <c r="E186">
        <v>1</v>
      </c>
    </row>
    <row r="187" spans="3:6" x14ac:dyDescent="0.3">
      <c r="C187" s="1">
        <v>0.62638888888888888</v>
      </c>
      <c r="D187">
        <v>53</v>
      </c>
      <c r="E187">
        <v>2</v>
      </c>
    </row>
    <row r="188" spans="3:6" x14ac:dyDescent="0.3">
      <c r="C188" s="1">
        <v>0.65902777777777777</v>
      </c>
      <c r="D188">
        <v>57</v>
      </c>
      <c r="E188">
        <v>1</v>
      </c>
    </row>
    <row r="189" spans="3:6" x14ac:dyDescent="0.3">
      <c r="C189" s="1">
        <v>0.69027777777777777</v>
      </c>
      <c r="D189">
        <v>59</v>
      </c>
      <c r="E189">
        <v>1</v>
      </c>
    </row>
    <row r="190" spans="3:6" x14ac:dyDescent="0.3">
      <c r="C190" s="1">
        <v>0.7006944444444444</v>
      </c>
      <c r="D190">
        <v>53</v>
      </c>
      <c r="E190">
        <v>2</v>
      </c>
    </row>
    <row r="191" spans="3:6" x14ac:dyDescent="0.3">
      <c r="C191" s="1">
        <v>0.7055555555555556</v>
      </c>
      <c r="D191">
        <v>57</v>
      </c>
      <c r="F191">
        <v>2</v>
      </c>
    </row>
    <row r="192" spans="3:6" x14ac:dyDescent="0.3">
      <c r="C192" s="1">
        <v>0.72013888888888899</v>
      </c>
      <c r="D192">
        <v>55</v>
      </c>
      <c r="E192">
        <v>3</v>
      </c>
    </row>
    <row r="193" spans="1:9" x14ac:dyDescent="0.3">
      <c r="C193" s="1">
        <v>0.72013888888888899</v>
      </c>
      <c r="D193">
        <v>55</v>
      </c>
      <c r="E193">
        <v>1</v>
      </c>
    </row>
    <row r="194" spans="1:9" x14ac:dyDescent="0.3">
      <c r="C194" s="1">
        <v>0.7402777777777777</v>
      </c>
      <c r="D194">
        <v>50</v>
      </c>
      <c r="E194">
        <v>1</v>
      </c>
    </row>
    <row r="195" spans="1:9" x14ac:dyDescent="0.3">
      <c r="C195" s="1">
        <v>0.74513888888888891</v>
      </c>
      <c r="D195">
        <v>50</v>
      </c>
      <c r="E195">
        <v>1</v>
      </c>
    </row>
    <row r="196" spans="1:9" x14ac:dyDescent="0.3">
      <c r="C196" s="1">
        <v>0.75347222222222221</v>
      </c>
      <c r="D196">
        <v>48</v>
      </c>
      <c r="E196">
        <v>1</v>
      </c>
    </row>
    <row r="197" spans="1:9" x14ac:dyDescent="0.3">
      <c r="A197" s="13"/>
      <c r="B197" s="13"/>
      <c r="C197" s="14">
        <v>0.7715277777777777</v>
      </c>
      <c r="D197" s="13">
        <v>44</v>
      </c>
      <c r="E197" s="13">
        <v>1</v>
      </c>
      <c r="F197" s="13"/>
      <c r="G197" s="13"/>
      <c r="H197" s="13"/>
      <c r="I197" s="13"/>
    </row>
    <row r="198" spans="1:9" x14ac:dyDescent="0.3">
      <c r="A198" s="15">
        <v>44133</v>
      </c>
      <c r="B198" s="15" t="s">
        <v>27</v>
      </c>
      <c r="C198" s="3">
        <v>0.32361111111111113</v>
      </c>
      <c r="D198" s="4">
        <v>29</v>
      </c>
      <c r="E198" s="4">
        <v>2</v>
      </c>
      <c r="F198" s="4"/>
      <c r="G198" s="4">
        <f>SUM(F169:F198)</f>
        <v>2</v>
      </c>
      <c r="H198" s="4">
        <f>SUM(E169:E198)</f>
        <v>44</v>
      </c>
      <c r="I198" s="4"/>
    </row>
    <row r="199" spans="1:9" x14ac:dyDescent="0.3">
      <c r="C199" s="1">
        <v>0.36805555555555558</v>
      </c>
      <c r="D199">
        <v>35</v>
      </c>
      <c r="E199">
        <v>1</v>
      </c>
    </row>
    <row r="200" spans="1:9" x14ac:dyDescent="0.3">
      <c r="C200" s="1">
        <v>0.38263888888888892</v>
      </c>
      <c r="D200">
        <v>37</v>
      </c>
      <c r="E200">
        <v>1</v>
      </c>
    </row>
    <row r="201" spans="1:9" x14ac:dyDescent="0.3">
      <c r="C201" s="1">
        <v>0.3923611111111111</v>
      </c>
      <c r="D201">
        <v>42</v>
      </c>
      <c r="E201">
        <v>2</v>
      </c>
    </row>
    <row r="202" spans="1:9" x14ac:dyDescent="0.3">
      <c r="C202" s="1">
        <v>0.41180555555555554</v>
      </c>
      <c r="D202">
        <v>51</v>
      </c>
      <c r="E202">
        <v>1</v>
      </c>
    </row>
    <row r="203" spans="1:9" x14ac:dyDescent="0.3">
      <c r="C203" s="1">
        <v>0.43472222222222223</v>
      </c>
      <c r="D203">
        <v>57</v>
      </c>
      <c r="E203">
        <v>1</v>
      </c>
    </row>
    <row r="204" spans="1:9" x14ac:dyDescent="0.3">
      <c r="C204" s="1">
        <v>0.43472222222222223</v>
      </c>
      <c r="D204">
        <v>57</v>
      </c>
      <c r="E204">
        <v>2</v>
      </c>
    </row>
    <row r="205" spans="1:9" x14ac:dyDescent="0.3">
      <c r="C205" s="1">
        <v>0.43541666666666662</v>
      </c>
      <c r="D205">
        <v>57</v>
      </c>
      <c r="E205">
        <v>1</v>
      </c>
    </row>
    <row r="206" spans="1:9" x14ac:dyDescent="0.3">
      <c r="C206" s="1">
        <v>0.48402777777777778</v>
      </c>
      <c r="D206">
        <v>62</v>
      </c>
      <c r="E206">
        <v>1</v>
      </c>
    </row>
    <row r="207" spans="1:9" x14ac:dyDescent="0.3">
      <c r="C207" s="1">
        <v>0.48749999999999999</v>
      </c>
      <c r="D207">
        <v>62</v>
      </c>
      <c r="E207">
        <v>2</v>
      </c>
    </row>
    <row r="208" spans="1:9" x14ac:dyDescent="0.3">
      <c r="C208" s="1">
        <v>0.4909722222222222</v>
      </c>
      <c r="D208">
        <v>62</v>
      </c>
      <c r="E208">
        <v>1</v>
      </c>
    </row>
    <row r="209" spans="3:6" x14ac:dyDescent="0.3">
      <c r="C209" s="1">
        <v>0.49305555555555558</v>
      </c>
      <c r="D209">
        <v>62</v>
      </c>
      <c r="E209">
        <v>1</v>
      </c>
    </row>
    <row r="210" spans="3:6" x14ac:dyDescent="0.3">
      <c r="C210" s="1">
        <v>0.51458333333333328</v>
      </c>
      <c r="D210">
        <v>62</v>
      </c>
      <c r="E210">
        <v>1</v>
      </c>
    </row>
    <row r="211" spans="3:6" x14ac:dyDescent="0.3">
      <c r="C211" s="1">
        <v>0.53611111111111109</v>
      </c>
      <c r="D211">
        <v>64</v>
      </c>
      <c r="E211">
        <v>2</v>
      </c>
    </row>
    <row r="212" spans="3:6" x14ac:dyDescent="0.3">
      <c r="C212" s="1">
        <v>0.56874999999999998</v>
      </c>
      <c r="D212">
        <v>68</v>
      </c>
      <c r="E212">
        <v>1</v>
      </c>
    </row>
    <row r="213" spans="3:6" x14ac:dyDescent="0.3">
      <c r="C213" s="1">
        <v>0.57777777777777783</v>
      </c>
      <c r="D213">
        <v>68</v>
      </c>
      <c r="E213">
        <v>1</v>
      </c>
    </row>
    <row r="214" spans="3:6" x14ac:dyDescent="0.3">
      <c r="C214" s="1">
        <v>0.59236111111111112</v>
      </c>
      <c r="D214">
        <v>68</v>
      </c>
      <c r="E214">
        <v>3</v>
      </c>
    </row>
    <row r="215" spans="3:6" x14ac:dyDescent="0.3">
      <c r="C215" s="1">
        <v>0.59652777777777777</v>
      </c>
      <c r="D215">
        <v>68</v>
      </c>
      <c r="E215">
        <v>1</v>
      </c>
    </row>
    <row r="216" spans="3:6" x14ac:dyDescent="0.3">
      <c r="C216" s="1">
        <v>0.61319444444444449</v>
      </c>
      <c r="D216">
        <v>68</v>
      </c>
      <c r="E216">
        <v>2</v>
      </c>
    </row>
    <row r="217" spans="3:6" x14ac:dyDescent="0.3">
      <c r="C217" s="1">
        <v>0.62430555555555556</v>
      </c>
      <c r="D217">
        <v>68</v>
      </c>
      <c r="E217">
        <v>1</v>
      </c>
    </row>
    <row r="218" spans="3:6" x14ac:dyDescent="0.3">
      <c r="C218" s="1">
        <v>0.63541666666666663</v>
      </c>
      <c r="D218">
        <v>68</v>
      </c>
      <c r="F218">
        <v>1</v>
      </c>
    </row>
    <row r="219" spans="3:6" x14ac:dyDescent="0.3">
      <c r="C219" s="1">
        <v>0.63680555555555551</v>
      </c>
      <c r="D219">
        <v>68</v>
      </c>
      <c r="E219">
        <v>1</v>
      </c>
    </row>
    <row r="220" spans="3:6" x14ac:dyDescent="0.3">
      <c r="C220" s="1">
        <v>0.64097222222222217</v>
      </c>
      <c r="D220">
        <v>69</v>
      </c>
      <c r="F220">
        <v>1</v>
      </c>
    </row>
    <row r="221" spans="3:6" x14ac:dyDescent="0.3">
      <c r="C221" s="1">
        <v>0.65069444444444446</v>
      </c>
      <c r="D221">
        <v>71</v>
      </c>
      <c r="F221">
        <v>1</v>
      </c>
    </row>
    <row r="222" spans="3:6" x14ac:dyDescent="0.3">
      <c r="C222" s="1">
        <v>0.68055555555555547</v>
      </c>
      <c r="D222">
        <v>77</v>
      </c>
      <c r="E222">
        <v>1</v>
      </c>
    </row>
    <row r="223" spans="3:6" x14ac:dyDescent="0.3">
      <c r="C223" s="1">
        <v>0.68888888888888899</v>
      </c>
      <c r="D223">
        <v>77</v>
      </c>
      <c r="E223">
        <v>1</v>
      </c>
      <c r="F223">
        <v>1</v>
      </c>
    </row>
    <row r="224" spans="3:6" x14ac:dyDescent="0.3">
      <c r="C224" s="1">
        <v>0.69027777777777777</v>
      </c>
      <c r="D224">
        <v>77</v>
      </c>
      <c r="E224">
        <v>2</v>
      </c>
    </row>
    <row r="225" spans="1:9" x14ac:dyDescent="0.3">
      <c r="C225" s="1">
        <v>0.69513888888888886</v>
      </c>
      <c r="D225">
        <v>77</v>
      </c>
      <c r="E225">
        <v>2</v>
      </c>
    </row>
    <row r="226" spans="1:9" x14ac:dyDescent="0.3">
      <c r="C226" s="1">
        <v>0.71597222222222223</v>
      </c>
      <c r="D226">
        <v>73</v>
      </c>
      <c r="F226">
        <v>3</v>
      </c>
    </row>
    <row r="227" spans="1:9" x14ac:dyDescent="0.3">
      <c r="C227" s="1">
        <v>0.73749999999999993</v>
      </c>
      <c r="D227">
        <v>68</v>
      </c>
      <c r="E227">
        <v>1</v>
      </c>
    </row>
    <row r="228" spans="1:9" x14ac:dyDescent="0.3">
      <c r="C228" s="1">
        <v>0.7416666666666667</v>
      </c>
      <c r="D228">
        <v>66</v>
      </c>
      <c r="F228">
        <v>2</v>
      </c>
    </row>
    <row r="229" spans="1:9" x14ac:dyDescent="0.3">
      <c r="C229" s="1">
        <v>0.74930555555555556</v>
      </c>
      <c r="D229">
        <v>64</v>
      </c>
      <c r="E229">
        <v>3</v>
      </c>
    </row>
    <row r="230" spans="1:9" x14ac:dyDescent="0.3">
      <c r="A230" s="4"/>
      <c r="B230" s="4"/>
      <c r="C230" s="3">
        <v>0.76388888888888884</v>
      </c>
      <c r="D230" s="4">
        <v>59</v>
      </c>
      <c r="E230" s="4">
        <v>1</v>
      </c>
      <c r="F230" s="4"/>
      <c r="G230" s="4">
        <f>SUM(F199:F230)</f>
        <v>9</v>
      </c>
      <c r="H230" s="4">
        <f>SUM(E199:E230)</f>
        <v>38</v>
      </c>
      <c r="I230" s="4"/>
    </row>
    <row r="231" spans="1:9" x14ac:dyDescent="0.3">
      <c r="A231" s="5">
        <v>44134</v>
      </c>
      <c r="B231" s="5" t="s">
        <v>28</v>
      </c>
      <c r="C231" s="1">
        <v>0.33888888888888885</v>
      </c>
      <c r="D231">
        <v>32</v>
      </c>
      <c r="E231">
        <v>2</v>
      </c>
    </row>
    <row r="232" spans="1:9" x14ac:dyDescent="0.3">
      <c r="C232" s="1">
        <v>0.35833333333333334</v>
      </c>
      <c r="D232">
        <v>35</v>
      </c>
      <c r="E232">
        <v>1</v>
      </c>
    </row>
    <row r="233" spans="1:9" x14ac:dyDescent="0.3">
      <c r="C233" s="1">
        <v>0.38055555555555554</v>
      </c>
      <c r="D233">
        <v>41</v>
      </c>
      <c r="E233">
        <v>2</v>
      </c>
    </row>
    <row r="234" spans="1:9" x14ac:dyDescent="0.3">
      <c r="C234" s="1">
        <v>0.38750000000000001</v>
      </c>
      <c r="D234">
        <v>42</v>
      </c>
      <c r="E234">
        <v>1</v>
      </c>
    </row>
    <row r="235" spans="1:9" x14ac:dyDescent="0.3">
      <c r="C235" s="1">
        <v>0.39861111111111108</v>
      </c>
      <c r="D235">
        <v>50</v>
      </c>
      <c r="E235">
        <v>1</v>
      </c>
    </row>
    <row r="236" spans="1:9" x14ac:dyDescent="0.3">
      <c r="C236" s="1">
        <v>0.40277777777777773</v>
      </c>
      <c r="D236">
        <v>51</v>
      </c>
      <c r="E236">
        <v>1</v>
      </c>
    </row>
    <row r="237" spans="1:9" x14ac:dyDescent="0.3">
      <c r="C237" s="1">
        <v>0.41388888888888892</v>
      </c>
      <c r="D237">
        <v>55</v>
      </c>
      <c r="E237">
        <v>1</v>
      </c>
    </row>
    <row r="238" spans="1:9" x14ac:dyDescent="0.3">
      <c r="C238" s="1">
        <v>0.43611111111111112</v>
      </c>
      <c r="D238">
        <v>60</v>
      </c>
      <c r="E238">
        <v>1</v>
      </c>
    </row>
    <row r="239" spans="1:9" x14ac:dyDescent="0.3">
      <c r="C239" s="1">
        <v>0.44791666666666669</v>
      </c>
      <c r="D239">
        <v>66</v>
      </c>
      <c r="E239">
        <v>2</v>
      </c>
    </row>
    <row r="240" spans="1:9" x14ac:dyDescent="0.3">
      <c r="C240" s="1">
        <v>0.44930555555555557</v>
      </c>
      <c r="D240">
        <v>66</v>
      </c>
      <c r="E240">
        <v>1</v>
      </c>
    </row>
    <row r="241" spans="3:6" x14ac:dyDescent="0.3">
      <c r="C241" s="1">
        <v>0.45347222222222222</v>
      </c>
      <c r="D241">
        <v>66</v>
      </c>
      <c r="E241">
        <v>1</v>
      </c>
    </row>
    <row r="242" spans="3:6" x14ac:dyDescent="0.3">
      <c r="C242" s="1">
        <v>0.46111111111111108</v>
      </c>
      <c r="D242">
        <v>66</v>
      </c>
      <c r="E242">
        <v>1</v>
      </c>
    </row>
    <row r="243" spans="3:6" x14ac:dyDescent="0.3">
      <c r="C243" s="1">
        <v>0.47083333333333338</v>
      </c>
      <c r="D243">
        <v>68</v>
      </c>
      <c r="E243">
        <v>2</v>
      </c>
    </row>
    <row r="244" spans="3:6" x14ac:dyDescent="0.3">
      <c r="C244" s="1">
        <v>0.50486111111111109</v>
      </c>
      <c r="D244">
        <v>66</v>
      </c>
      <c r="E244">
        <v>2</v>
      </c>
    </row>
    <row r="245" spans="3:6" x14ac:dyDescent="0.3">
      <c r="C245" s="1">
        <v>0.52777777777777779</v>
      </c>
      <c r="D245">
        <v>68</v>
      </c>
      <c r="E245">
        <v>2</v>
      </c>
    </row>
    <row r="246" spans="3:6" x14ac:dyDescent="0.3">
      <c r="C246" s="1">
        <v>0.53472222222222221</v>
      </c>
      <c r="D246">
        <v>68</v>
      </c>
      <c r="E246">
        <v>2</v>
      </c>
    </row>
    <row r="247" spans="3:6" x14ac:dyDescent="0.3">
      <c r="C247" s="1">
        <v>0.5444444444444444</v>
      </c>
      <c r="D247">
        <v>68</v>
      </c>
      <c r="E247">
        <v>1</v>
      </c>
    </row>
    <row r="248" spans="3:6" x14ac:dyDescent="0.3">
      <c r="C248" s="1">
        <v>0.59930555555555554</v>
      </c>
      <c r="D248">
        <v>69</v>
      </c>
      <c r="E248">
        <v>1</v>
      </c>
    </row>
    <row r="249" spans="3:6" x14ac:dyDescent="0.3">
      <c r="C249" s="1">
        <v>0.64097222222222217</v>
      </c>
      <c r="D249">
        <v>69</v>
      </c>
      <c r="F249">
        <v>1</v>
      </c>
    </row>
    <row r="250" spans="3:6" x14ac:dyDescent="0.3">
      <c r="C250" s="1">
        <v>0.64166666666666672</v>
      </c>
      <c r="D250">
        <v>71</v>
      </c>
      <c r="E250">
        <v>1</v>
      </c>
    </row>
    <row r="251" spans="3:6" x14ac:dyDescent="0.3">
      <c r="C251" s="1">
        <v>0.65138888888888891</v>
      </c>
      <c r="D251">
        <v>73</v>
      </c>
      <c r="F251">
        <v>1</v>
      </c>
    </row>
    <row r="252" spans="3:6" x14ac:dyDescent="0.3">
      <c r="C252" s="1">
        <v>0.66388888888888886</v>
      </c>
      <c r="D252">
        <v>75</v>
      </c>
      <c r="F252">
        <v>2</v>
      </c>
    </row>
    <row r="253" spans="3:6" x14ac:dyDescent="0.3">
      <c r="C253" s="1">
        <v>0.67569444444444438</v>
      </c>
      <c r="D253">
        <v>77</v>
      </c>
      <c r="E253">
        <v>4</v>
      </c>
      <c r="F253">
        <v>1</v>
      </c>
    </row>
    <row r="254" spans="3:6" x14ac:dyDescent="0.3">
      <c r="C254" s="1">
        <v>0.6777777777777777</v>
      </c>
      <c r="D254">
        <v>77</v>
      </c>
      <c r="E254">
        <v>1</v>
      </c>
    </row>
    <row r="255" spans="3:6" x14ac:dyDescent="0.3">
      <c r="C255" s="1">
        <v>0.68194444444444446</v>
      </c>
      <c r="D255">
        <v>77</v>
      </c>
      <c r="E255">
        <v>1</v>
      </c>
    </row>
    <row r="256" spans="3:6" x14ac:dyDescent="0.3">
      <c r="C256" s="1">
        <v>0.68541666666666667</v>
      </c>
      <c r="D256">
        <v>77</v>
      </c>
      <c r="E256">
        <v>2</v>
      </c>
    </row>
    <row r="257" spans="1:9" x14ac:dyDescent="0.3">
      <c r="C257" s="1">
        <v>0.70000000000000007</v>
      </c>
      <c r="D257">
        <v>75</v>
      </c>
      <c r="E257">
        <v>1</v>
      </c>
    </row>
    <row r="258" spans="1:9" x14ac:dyDescent="0.3">
      <c r="C258" s="1">
        <v>0.70208333333333339</v>
      </c>
      <c r="D258">
        <v>75</v>
      </c>
      <c r="E258">
        <v>2</v>
      </c>
    </row>
    <row r="259" spans="1:9" x14ac:dyDescent="0.3">
      <c r="C259" s="1">
        <v>0.76944444444444438</v>
      </c>
      <c r="D259">
        <v>57</v>
      </c>
      <c r="E259">
        <v>3</v>
      </c>
    </row>
    <row r="260" spans="1:9" x14ac:dyDescent="0.3">
      <c r="A260" s="4"/>
      <c r="B260" s="4"/>
      <c r="C260" s="3">
        <v>0.77361111111111114</v>
      </c>
      <c r="D260" s="4">
        <v>57</v>
      </c>
      <c r="E260" s="4">
        <v>1</v>
      </c>
      <c r="F260" s="4"/>
      <c r="G260" s="4">
        <f>SUM(F231:F260)</f>
        <v>5</v>
      </c>
      <c r="H260" s="4">
        <f>SUM(E231:E260)</f>
        <v>41</v>
      </c>
      <c r="I260" s="4"/>
    </row>
    <row r="261" spans="1:9" x14ac:dyDescent="0.3">
      <c r="A261" s="5">
        <v>44135</v>
      </c>
      <c r="B261" s="5" t="s">
        <v>29</v>
      </c>
      <c r="C261" s="1">
        <v>0.31111111111111112</v>
      </c>
      <c r="D261">
        <v>35</v>
      </c>
      <c r="E261">
        <v>2</v>
      </c>
    </row>
    <row r="262" spans="1:9" x14ac:dyDescent="0.3">
      <c r="C262" s="1">
        <v>0.34027777777777773</v>
      </c>
      <c r="D262">
        <v>35</v>
      </c>
      <c r="E262">
        <v>2</v>
      </c>
    </row>
    <row r="263" spans="1:9" x14ac:dyDescent="0.3">
      <c r="C263" s="1">
        <v>0.37638888888888888</v>
      </c>
      <c r="D263">
        <v>39</v>
      </c>
      <c r="E263">
        <v>1</v>
      </c>
    </row>
    <row r="264" spans="1:9" x14ac:dyDescent="0.3">
      <c r="C264" s="1">
        <v>0.38125000000000003</v>
      </c>
      <c r="D264">
        <v>41</v>
      </c>
      <c r="E264">
        <v>2</v>
      </c>
    </row>
    <row r="265" spans="1:9" x14ac:dyDescent="0.3">
      <c r="C265" s="1">
        <v>0.39027777777777778</v>
      </c>
      <c r="D265">
        <v>44</v>
      </c>
      <c r="E265">
        <v>1</v>
      </c>
    </row>
    <row r="266" spans="1:9" x14ac:dyDescent="0.3">
      <c r="C266" s="1">
        <v>0.39166666666666666</v>
      </c>
      <c r="D266">
        <v>44</v>
      </c>
      <c r="E266">
        <v>2</v>
      </c>
    </row>
    <row r="267" spans="1:9" x14ac:dyDescent="0.3">
      <c r="C267" s="1">
        <v>0.39652777777777781</v>
      </c>
      <c r="D267">
        <v>48</v>
      </c>
      <c r="E267">
        <v>1</v>
      </c>
    </row>
    <row r="268" spans="1:9" x14ac:dyDescent="0.3">
      <c r="C268" s="1">
        <v>0.41111111111111115</v>
      </c>
      <c r="D268">
        <v>55</v>
      </c>
      <c r="E268">
        <v>4</v>
      </c>
    </row>
    <row r="269" spans="1:9" x14ac:dyDescent="0.3">
      <c r="C269" s="1">
        <v>0.41250000000000003</v>
      </c>
      <c r="D269">
        <v>57</v>
      </c>
      <c r="E269">
        <v>1</v>
      </c>
    </row>
    <row r="270" spans="1:9" x14ac:dyDescent="0.3">
      <c r="C270" s="1">
        <v>0.41805555555555557</v>
      </c>
      <c r="D270">
        <v>60</v>
      </c>
      <c r="E270">
        <v>1</v>
      </c>
    </row>
    <row r="271" spans="1:9" x14ac:dyDescent="0.3">
      <c r="C271" s="1">
        <v>0.41875000000000001</v>
      </c>
      <c r="D271">
        <v>60</v>
      </c>
      <c r="E271">
        <v>3</v>
      </c>
    </row>
    <row r="272" spans="1:9" x14ac:dyDescent="0.3">
      <c r="C272" s="1">
        <v>0.42222222222222222</v>
      </c>
      <c r="D272">
        <v>60</v>
      </c>
      <c r="E272">
        <v>1</v>
      </c>
    </row>
    <row r="273" spans="3:6" x14ac:dyDescent="0.3">
      <c r="C273" s="1">
        <v>0.42777777777777781</v>
      </c>
      <c r="D273">
        <v>62</v>
      </c>
      <c r="E273">
        <v>5</v>
      </c>
    </row>
    <row r="274" spans="3:6" x14ac:dyDescent="0.3">
      <c r="C274" s="1">
        <v>0.43124999999999997</v>
      </c>
      <c r="D274">
        <v>64</v>
      </c>
      <c r="E274">
        <v>1</v>
      </c>
    </row>
    <row r="275" spans="3:6" x14ac:dyDescent="0.3">
      <c r="C275" s="1">
        <v>0.43263888888888885</v>
      </c>
      <c r="D275">
        <v>64</v>
      </c>
      <c r="F275">
        <v>4</v>
      </c>
    </row>
    <row r="276" spans="3:6" x14ac:dyDescent="0.3">
      <c r="C276" s="1">
        <v>0.4375</v>
      </c>
      <c r="D276">
        <v>64</v>
      </c>
      <c r="E276">
        <v>1</v>
      </c>
      <c r="F276">
        <v>1</v>
      </c>
    </row>
    <row r="277" spans="3:6" x14ac:dyDescent="0.3">
      <c r="C277" s="1">
        <v>0.44097222222222227</v>
      </c>
      <c r="D277">
        <v>66</v>
      </c>
      <c r="E277">
        <v>1</v>
      </c>
    </row>
    <row r="278" spans="3:6" x14ac:dyDescent="0.3">
      <c r="C278" s="1">
        <v>0.45555555555555555</v>
      </c>
      <c r="D278">
        <v>68</v>
      </c>
      <c r="E278">
        <v>2</v>
      </c>
      <c r="F278">
        <v>4</v>
      </c>
    </row>
    <row r="279" spans="3:6" x14ac:dyDescent="0.3">
      <c r="C279" s="1">
        <v>0.4597222222222222</v>
      </c>
      <c r="D279">
        <v>69</v>
      </c>
      <c r="E279">
        <v>1</v>
      </c>
    </row>
    <row r="280" spans="3:6" x14ac:dyDescent="0.3">
      <c r="C280" s="1">
        <v>0.4597222222222222</v>
      </c>
      <c r="D280">
        <v>69</v>
      </c>
      <c r="E280">
        <v>1</v>
      </c>
    </row>
    <row r="281" spans="3:6" x14ac:dyDescent="0.3">
      <c r="C281" s="1">
        <v>0.46249999999999997</v>
      </c>
      <c r="D281">
        <v>71</v>
      </c>
      <c r="E281">
        <v>1</v>
      </c>
    </row>
    <row r="282" spans="3:6" x14ac:dyDescent="0.3">
      <c r="C282" s="1">
        <v>0.46388888888888885</v>
      </c>
      <c r="D282">
        <v>71</v>
      </c>
      <c r="F282">
        <v>1</v>
      </c>
    </row>
    <row r="283" spans="3:6" x14ac:dyDescent="0.3">
      <c r="C283" s="1">
        <v>0.46597222222222223</v>
      </c>
      <c r="D283">
        <v>71</v>
      </c>
      <c r="F283">
        <v>2</v>
      </c>
    </row>
    <row r="284" spans="3:6" x14ac:dyDescent="0.3">
      <c r="C284" s="1">
        <v>0.4694444444444445</v>
      </c>
      <c r="D284">
        <v>73</v>
      </c>
      <c r="E284">
        <v>1</v>
      </c>
    </row>
    <row r="285" spans="3:6" x14ac:dyDescent="0.3">
      <c r="C285" s="1">
        <v>0.47083333333333338</v>
      </c>
      <c r="D285">
        <v>73</v>
      </c>
      <c r="E285">
        <v>1</v>
      </c>
    </row>
    <row r="286" spans="3:6" x14ac:dyDescent="0.3">
      <c r="C286" s="1">
        <v>0.49652777777777773</v>
      </c>
      <c r="D286">
        <v>69</v>
      </c>
      <c r="E286">
        <v>1</v>
      </c>
    </row>
    <row r="287" spans="3:6" x14ac:dyDescent="0.3">
      <c r="C287" s="1">
        <v>0.50138888888888888</v>
      </c>
      <c r="D287">
        <v>69</v>
      </c>
      <c r="F287">
        <v>2</v>
      </c>
    </row>
    <row r="288" spans="3:6" x14ac:dyDescent="0.3">
      <c r="C288" s="1">
        <v>0.50416666666666665</v>
      </c>
      <c r="D288">
        <v>69</v>
      </c>
      <c r="F288">
        <v>2</v>
      </c>
    </row>
    <row r="289" spans="3:6" x14ac:dyDescent="0.3">
      <c r="C289" s="1">
        <v>0.5131944444444444</v>
      </c>
      <c r="D289">
        <v>68</v>
      </c>
      <c r="F289">
        <v>1</v>
      </c>
    </row>
    <row r="290" spans="3:6" x14ac:dyDescent="0.3">
      <c r="C290" s="1">
        <v>0.52569444444444446</v>
      </c>
      <c r="D290">
        <v>68</v>
      </c>
      <c r="F290">
        <v>2</v>
      </c>
    </row>
    <row r="291" spans="3:6" x14ac:dyDescent="0.3">
      <c r="C291" s="1">
        <v>0.55694444444444446</v>
      </c>
      <c r="D291">
        <v>62</v>
      </c>
      <c r="E291">
        <v>1</v>
      </c>
    </row>
    <row r="292" spans="3:6" x14ac:dyDescent="0.3">
      <c r="C292" s="1">
        <v>0.59930555555555554</v>
      </c>
      <c r="D292">
        <v>59</v>
      </c>
      <c r="F292">
        <v>1</v>
      </c>
    </row>
    <row r="293" spans="3:6" x14ac:dyDescent="0.3">
      <c r="C293" s="1">
        <v>0.60347222222222219</v>
      </c>
      <c r="D293">
        <v>59</v>
      </c>
      <c r="E293">
        <v>1</v>
      </c>
    </row>
    <row r="294" spans="3:6" x14ac:dyDescent="0.3">
      <c r="C294" s="1">
        <v>0.60833333333333328</v>
      </c>
      <c r="D294">
        <v>59</v>
      </c>
      <c r="E294">
        <v>1</v>
      </c>
    </row>
    <row r="295" spans="3:6" x14ac:dyDescent="0.3">
      <c r="C295" s="1">
        <v>0.61736111111111114</v>
      </c>
      <c r="D295">
        <v>59</v>
      </c>
      <c r="F295">
        <v>3</v>
      </c>
    </row>
    <row r="296" spans="3:6" x14ac:dyDescent="0.3">
      <c r="C296" s="1">
        <v>0.62083333333333335</v>
      </c>
      <c r="D296">
        <v>59</v>
      </c>
      <c r="E296">
        <v>1</v>
      </c>
    </row>
    <row r="297" spans="3:6" x14ac:dyDescent="0.3">
      <c r="C297" s="1">
        <v>0.62916666666666665</v>
      </c>
      <c r="D297">
        <v>59</v>
      </c>
      <c r="F297">
        <v>2</v>
      </c>
    </row>
    <row r="298" spans="3:6" x14ac:dyDescent="0.3">
      <c r="C298" s="1">
        <v>0.63124999999999998</v>
      </c>
      <c r="D298">
        <v>59</v>
      </c>
      <c r="E298">
        <v>1</v>
      </c>
    </row>
    <row r="299" spans="3:6" x14ac:dyDescent="0.3">
      <c r="C299" s="1">
        <v>0.63194444444444442</v>
      </c>
      <c r="D299">
        <v>59</v>
      </c>
      <c r="E299">
        <v>2</v>
      </c>
    </row>
    <row r="300" spans="3:6" x14ac:dyDescent="0.3">
      <c r="C300" s="1">
        <v>0.63263888888888886</v>
      </c>
      <c r="D300">
        <v>59</v>
      </c>
      <c r="E300">
        <v>1</v>
      </c>
    </row>
    <row r="301" spans="3:6" x14ac:dyDescent="0.3">
      <c r="C301" s="1">
        <v>0.64722222222222225</v>
      </c>
      <c r="D301">
        <v>60</v>
      </c>
      <c r="F301">
        <v>2</v>
      </c>
    </row>
    <row r="302" spans="3:6" x14ac:dyDescent="0.3">
      <c r="C302" s="1">
        <v>0.67361111111111116</v>
      </c>
      <c r="D302">
        <v>64</v>
      </c>
      <c r="E302">
        <v>1</v>
      </c>
    </row>
    <row r="303" spans="3:6" x14ac:dyDescent="0.3">
      <c r="C303" s="1">
        <v>0.68958333333333333</v>
      </c>
      <c r="D303">
        <v>64</v>
      </c>
      <c r="E303">
        <v>1</v>
      </c>
    </row>
    <row r="304" spans="3:6" x14ac:dyDescent="0.3">
      <c r="C304" s="1">
        <v>0.7402777777777777</v>
      </c>
      <c r="D304">
        <v>55</v>
      </c>
      <c r="E304">
        <v>1</v>
      </c>
    </row>
    <row r="305" spans="3:9" x14ac:dyDescent="0.3">
      <c r="C305" s="1">
        <v>0.76250000000000007</v>
      </c>
      <c r="D305">
        <v>51</v>
      </c>
      <c r="E305">
        <v>7</v>
      </c>
      <c r="I305" t="s">
        <v>17</v>
      </c>
    </row>
    <row r="306" spans="3:9" x14ac:dyDescent="0.3">
      <c r="C306" s="1">
        <v>0.76388888888888884</v>
      </c>
      <c r="D306">
        <v>51</v>
      </c>
      <c r="E306">
        <v>2</v>
      </c>
      <c r="I306" t="s">
        <v>17</v>
      </c>
    </row>
    <row r="307" spans="3:9" x14ac:dyDescent="0.3">
      <c r="C307" s="1">
        <v>0.76458333333333339</v>
      </c>
      <c r="D307">
        <v>51</v>
      </c>
      <c r="E307">
        <v>5</v>
      </c>
      <c r="I307" t="s">
        <v>17</v>
      </c>
    </row>
    <row r="308" spans="3:9" x14ac:dyDescent="0.3">
      <c r="C308" s="1">
        <v>0.76597222222222217</v>
      </c>
      <c r="D308">
        <v>50</v>
      </c>
      <c r="E308">
        <v>2</v>
      </c>
    </row>
    <row r="309" spans="3:9" x14ac:dyDescent="0.3">
      <c r="C309" s="1">
        <v>0.77847222222222223</v>
      </c>
      <c r="D309">
        <v>48</v>
      </c>
      <c r="E309">
        <v>2</v>
      </c>
      <c r="I309" t="s">
        <v>17</v>
      </c>
    </row>
    <row r="310" spans="3:9" x14ac:dyDescent="0.3">
      <c r="C310" s="1">
        <v>0.77986111111111101</v>
      </c>
      <c r="D310">
        <v>48</v>
      </c>
      <c r="E310">
        <v>3</v>
      </c>
      <c r="I310" t="s">
        <v>17</v>
      </c>
    </row>
    <row r="311" spans="3:9" x14ac:dyDescent="0.3">
      <c r="C311" s="1">
        <v>0.78263888888888899</v>
      </c>
      <c r="D311">
        <v>46</v>
      </c>
      <c r="E311">
        <v>2</v>
      </c>
      <c r="I311" t="s">
        <v>17</v>
      </c>
    </row>
    <row r="312" spans="3:9" x14ac:dyDescent="0.3">
      <c r="C312" s="1">
        <v>0.78472222222222221</v>
      </c>
      <c r="D312">
        <v>46</v>
      </c>
      <c r="E312">
        <v>5</v>
      </c>
      <c r="I312" t="s">
        <v>17</v>
      </c>
    </row>
    <row r="313" spans="3:9" x14ac:dyDescent="0.3">
      <c r="C313" s="1">
        <v>0.78541666666666676</v>
      </c>
      <c r="D313">
        <v>48</v>
      </c>
      <c r="E313">
        <v>5</v>
      </c>
      <c r="I313" t="s">
        <v>17</v>
      </c>
    </row>
    <row r="314" spans="3:9" x14ac:dyDescent="0.3">
      <c r="C314" s="1">
        <v>0.78541666666666676</v>
      </c>
      <c r="D314">
        <v>48</v>
      </c>
      <c r="E314">
        <v>4</v>
      </c>
      <c r="I314" t="s">
        <v>17</v>
      </c>
    </row>
    <row r="315" spans="3:9" x14ac:dyDescent="0.3">
      <c r="C315" s="1">
        <v>0.79027777777777775</v>
      </c>
      <c r="D315">
        <v>46</v>
      </c>
      <c r="E315">
        <v>4</v>
      </c>
      <c r="I315" t="s">
        <v>17</v>
      </c>
    </row>
    <row r="316" spans="3:9" x14ac:dyDescent="0.3">
      <c r="C316" s="1">
        <v>0.79166666666666663</v>
      </c>
      <c r="D316">
        <v>46</v>
      </c>
      <c r="E316">
        <v>2</v>
      </c>
      <c r="I316" t="s">
        <v>17</v>
      </c>
    </row>
    <row r="317" spans="3:9" x14ac:dyDescent="0.3">
      <c r="C317" s="1">
        <v>0.79166666666666663</v>
      </c>
      <c r="D317">
        <v>46</v>
      </c>
      <c r="E317">
        <v>4</v>
      </c>
      <c r="I317" t="s">
        <v>17</v>
      </c>
    </row>
    <row r="318" spans="3:9" x14ac:dyDescent="0.3">
      <c r="C318" s="1">
        <v>0.79305555555555562</v>
      </c>
      <c r="D318">
        <v>46</v>
      </c>
      <c r="E318">
        <v>3</v>
      </c>
      <c r="I318" t="s">
        <v>17</v>
      </c>
    </row>
    <row r="319" spans="3:9" x14ac:dyDescent="0.3">
      <c r="C319" s="1">
        <v>0.8125</v>
      </c>
      <c r="D319">
        <v>42</v>
      </c>
      <c r="E319">
        <v>5</v>
      </c>
      <c r="I319" t="s">
        <v>17</v>
      </c>
    </row>
    <row r="320" spans="3:9" x14ac:dyDescent="0.3">
      <c r="C320" s="1">
        <v>0.81319444444444444</v>
      </c>
      <c r="D320">
        <v>42</v>
      </c>
      <c r="E320">
        <v>4</v>
      </c>
      <c r="I320" t="s">
        <v>17</v>
      </c>
    </row>
    <row r="321" spans="1:11" x14ac:dyDescent="0.3">
      <c r="C321" s="1">
        <v>0.81319444444444444</v>
      </c>
      <c r="D321">
        <v>44</v>
      </c>
      <c r="E321">
        <v>3</v>
      </c>
      <c r="I321" t="s">
        <v>17</v>
      </c>
    </row>
    <row r="322" spans="1:11" x14ac:dyDescent="0.3">
      <c r="C322" s="1">
        <v>0.81666666666666676</v>
      </c>
      <c r="D322">
        <v>42</v>
      </c>
      <c r="E322">
        <v>3</v>
      </c>
      <c r="I322" t="s">
        <v>17</v>
      </c>
    </row>
    <row r="323" spans="1:11" x14ac:dyDescent="0.3">
      <c r="C323" s="1">
        <v>0.82916666666666661</v>
      </c>
      <c r="D323">
        <v>41</v>
      </c>
      <c r="E323">
        <v>4</v>
      </c>
      <c r="I323" t="s">
        <v>17</v>
      </c>
    </row>
    <row r="324" spans="1:11" x14ac:dyDescent="0.3">
      <c r="C324" s="1">
        <v>0.8305555555555556</v>
      </c>
      <c r="D324">
        <v>41</v>
      </c>
      <c r="E324">
        <v>3</v>
      </c>
      <c r="I324" t="s">
        <v>17</v>
      </c>
    </row>
    <row r="325" spans="1:11" x14ac:dyDescent="0.3">
      <c r="C325" s="1">
        <v>0.83194444444444438</v>
      </c>
      <c r="D325">
        <v>41</v>
      </c>
      <c r="E325">
        <v>3</v>
      </c>
      <c r="I325" t="s">
        <v>17</v>
      </c>
    </row>
    <row r="326" spans="1:11" x14ac:dyDescent="0.3">
      <c r="C326" s="1">
        <v>0.83263888888888893</v>
      </c>
      <c r="D326">
        <v>41</v>
      </c>
      <c r="E326">
        <v>1</v>
      </c>
    </row>
    <row r="327" spans="1:11" x14ac:dyDescent="0.3">
      <c r="C327" s="1">
        <v>0.8340277777777777</v>
      </c>
      <c r="D327">
        <v>41</v>
      </c>
      <c r="E327">
        <v>2</v>
      </c>
      <c r="I327" t="s">
        <v>17</v>
      </c>
    </row>
    <row r="328" spans="1:11" x14ac:dyDescent="0.3">
      <c r="C328" s="1">
        <v>0.83472222222222225</v>
      </c>
      <c r="D328">
        <v>41</v>
      </c>
      <c r="E328">
        <v>2</v>
      </c>
      <c r="I328" t="s">
        <v>17</v>
      </c>
    </row>
    <row r="329" spans="1:11" x14ac:dyDescent="0.3">
      <c r="C329" s="1">
        <v>0.85</v>
      </c>
      <c r="D329">
        <v>39</v>
      </c>
      <c r="E329">
        <v>8</v>
      </c>
      <c r="I329" t="s">
        <v>17</v>
      </c>
    </row>
    <row r="330" spans="1:11" x14ac:dyDescent="0.3">
      <c r="C330" s="1">
        <v>0.86597222222222225</v>
      </c>
      <c r="D330">
        <v>37</v>
      </c>
      <c r="E330">
        <v>2</v>
      </c>
      <c r="I330" t="s">
        <v>17</v>
      </c>
    </row>
    <row r="331" spans="1:11" x14ac:dyDescent="0.3">
      <c r="C331" s="1">
        <v>0.8666666666666667</v>
      </c>
      <c r="D331">
        <v>39</v>
      </c>
      <c r="E331">
        <v>3</v>
      </c>
      <c r="I331" t="s">
        <v>17</v>
      </c>
    </row>
    <row r="332" spans="1:11" x14ac:dyDescent="0.3">
      <c r="C332" s="1">
        <v>0.86944444444444446</v>
      </c>
      <c r="D332">
        <v>37</v>
      </c>
      <c r="E332">
        <v>3</v>
      </c>
      <c r="I332" t="s">
        <v>17</v>
      </c>
    </row>
    <row r="333" spans="1:11" x14ac:dyDescent="0.3">
      <c r="A333" s="4"/>
      <c r="B333" s="4"/>
      <c r="C333" s="3">
        <v>0.88402777777777775</v>
      </c>
      <c r="D333" s="4">
        <v>35</v>
      </c>
      <c r="E333" s="4">
        <v>3</v>
      </c>
      <c r="F333" s="4"/>
      <c r="G333" s="4">
        <f>SUMIF(J261:J333,"",F261:F333)</f>
        <v>27</v>
      </c>
      <c r="H333" s="4">
        <f>SUMIF(I261:I333,"",E261:E333)</f>
        <v>51</v>
      </c>
      <c r="I333" s="4" t="s">
        <v>17</v>
      </c>
      <c r="J333" s="4"/>
      <c r="K333" s="4">
        <f>SUM(E261:E333)</f>
        <v>147</v>
      </c>
    </row>
    <row r="334" spans="1:11" x14ac:dyDescent="0.3">
      <c r="A334" s="5">
        <v>44136</v>
      </c>
      <c r="B334" s="5" t="s">
        <v>30</v>
      </c>
      <c r="C334" s="1">
        <v>0.35833333333333334</v>
      </c>
      <c r="D334">
        <v>32</v>
      </c>
      <c r="E334">
        <v>2</v>
      </c>
    </row>
    <row r="335" spans="1:11" x14ac:dyDescent="0.3">
      <c r="C335" s="1">
        <v>0.37152777777777773</v>
      </c>
      <c r="D335">
        <v>33</v>
      </c>
      <c r="E335">
        <v>2</v>
      </c>
    </row>
    <row r="336" spans="1:11" x14ac:dyDescent="0.3">
      <c r="C336" s="1">
        <v>0.3743055555555555</v>
      </c>
      <c r="D336">
        <v>35</v>
      </c>
      <c r="E336">
        <v>1</v>
      </c>
    </row>
    <row r="337" spans="3:6" x14ac:dyDescent="0.3">
      <c r="C337" s="1">
        <v>0.37638888888888888</v>
      </c>
      <c r="D337">
        <v>35</v>
      </c>
      <c r="E337">
        <v>1</v>
      </c>
    </row>
    <row r="338" spans="3:6" x14ac:dyDescent="0.3">
      <c r="C338" s="1">
        <v>0.3888888888888889</v>
      </c>
      <c r="D338">
        <v>37</v>
      </c>
      <c r="E338">
        <v>1</v>
      </c>
    </row>
    <row r="339" spans="3:6" x14ac:dyDescent="0.3">
      <c r="C339" s="1">
        <v>0.40833333333333338</v>
      </c>
      <c r="D339">
        <v>51</v>
      </c>
      <c r="E339">
        <v>1</v>
      </c>
    </row>
    <row r="340" spans="3:6" x14ac:dyDescent="0.3">
      <c r="C340" s="1">
        <v>0.43541666666666662</v>
      </c>
      <c r="D340">
        <v>64</v>
      </c>
      <c r="E340">
        <v>1</v>
      </c>
    </row>
    <row r="341" spans="3:6" x14ac:dyDescent="0.3">
      <c r="C341" s="1">
        <v>0.43958333333333338</v>
      </c>
      <c r="D341">
        <v>66</v>
      </c>
      <c r="E341">
        <v>3</v>
      </c>
      <c r="F341">
        <v>1</v>
      </c>
    </row>
    <row r="342" spans="3:6" x14ac:dyDescent="0.3">
      <c r="C342" s="1">
        <v>0.4458333333333333</v>
      </c>
      <c r="D342">
        <v>68</v>
      </c>
      <c r="E342">
        <v>1</v>
      </c>
    </row>
    <row r="343" spans="3:6" x14ac:dyDescent="0.3">
      <c r="C343" s="1">
        <v>0.45069444444444445</v>
      </c>
      <c r="D343">
        <v>68</v>
      </c>
      <c r="E343">
        <v>2</v>
      </c>
    </row>
    <row r="344" spans="3:6" x14ac:dyDescent="0.3">
      <c r="C344" s="1">
        <v>0.47013888888888888</v>
      </c>
      <c r="D344">
        <v>71</v>
      </c>
      <c r="F344">
        <v>1</v>
      </c>
    </row>
    <row r="345" spans="3:6" x14ac:dyDescent="0.3">
      <c r="C345" s="1">
        <v>0.47083333333333338</v>
      </c>
      <c r="D345">
        <v>71</v>
      </c>
      <c r="F345">
        <v>1</v>
      </c>
    </row>
    <row r="346" spans="3:6" x14ac:dyDescent="0.3">
      <c r="C346" s="1">
        <v>0.48749999999999999</v>
      </c>
      <c r="D346">
        <v>69</v>
      </c>
      <c r="E346">
        <v>1</v>
      </c>
    </row>
    <row r="347" spans="3:6" x14ac:dyDescent="0.3">
      <c r="C347" s="1">
        <v>0.51458333333333328</v>
      </c>
      <c r="D347">
        <v>71</v>
      </c>
      <c r="E347">
        <v>2</v>
      </c>
    </row>
    <row r="348" spans="3:6" x14ac:dyDescent="0.3">
      <c r="C348" s="1">
        <v>0.52916666666666667</v>
      </c>
      <c r="D348">
        <v>71</v>
      </c>
      <c r="F348">
        <v>2</v>
      </c>
    </row>
    <row r="349" spans="3:6" x14ac:dyDescent="0.3">
      <c r="C349" s="1">
        <v>0.56736111111111109</v>
      </c>
      <c r="D349">
        <v>75</v>
      </c>
      <c r="F349">
        <v>1</v>
      </c>
    </row>
    <row r="350" spans="3:6" x14ac:dyDescent="0.3">
      <c r="C350" s="1">
        <v>0.57916666666666672</v>
      </c>
      <c r="D350">
        <v>75</v>
      </c>
      <c r="E350">
        <v>2</v>
      </c>
    </row>
    <row r="351" spans="3:6" x14ac:dyDescent="0.3">
      <c r="C351" s="1">
        <v>0.57986111111111105</v>
      </c>
      <c r="D351">
        <v>75</v>
      </c>
      <c r="E351">
        <v>4</v>
      </c>
    </row>
    <row r="352" spans="3:6" x14ac:dyDescent="0.3">
      <c r="C352" s="1">
        <v>0.58819444444444446</v>
      </c>
      <c r="D352">
        <v>75</v>
      </c>
      <c r="E352">
        <v>2</v>
      </c>
    </row>
    <row r="353" spans="3:6" x14ac:dyDescent="0.3">
      <c r="C353" s="1">
        <v>0.60347222222222219</v>
      </c>
      <c r="D353">
        <v>75</v>
      </c>
      <c r="E353">
        <v>3</v>
      </c>
    </row>
    <row r="354" spans="3:6" x14ac:dyDescent="0.3">
      <c r="C354" s="1">
        <v>0.61736111111111114</v>
      </c>
      <c r="D354">
        <v>73</v>
      </c>
      <c r="F354">
        <v>1</v>
      </c>
    </row>
    <row r="355" spans="3:6" x14ac:dyDescent="0.3">
      <c r="C355" s="1">
        <v>0.62152777777777779</v>
      </c>
      <c r="D355">
        <v>73</v>
      </c>
      <c r="E355">
        <v>2</v>
      </c>
    </row>
    <row r="356" spans="3:6" x14ac:dyDescent="0.3">
      <c r="C356" s="1">
        <v>0.62708333333333333</v>
      </c>
      <c r="D356">
        <v>73</v>
      </c>
      <c r="E356">
        <v>2</v>
      </c>
      <c r="F356">
        <v>2</v>
      </c>
    </row>
    <row r="357" spans="3:6" x14ac:dyDescent="0.3">
      <c r="C357" s="1">
        <v>0.63888888888888895</v>
      </c>
      <c r="D357">
        <v>73</v>
      </c>
      <c r="E357">
        <v>1</v>
      </c>
    </row>
    <row r="358" spans="3:6" x14ac:dyDescent="0.3">
      <c r="C358" s="1">
        <v>0.63958333333333328</v>
      </c>
      <c r="D358">
        <v>73</v>
      </c>
      <c r="E358">
        <v>3</v>
      </c>
    </row>
    <row r="359" spans="3:6" x14ac:dyDescent="0.3">
      <c r="C359" s="1">
        <v>0.65</v>
      </c>
      <c r="D359">
        <v>73</v>
      </c>
      <c r="E359">
        <v>1</v>
      </c>
    </row>
    <row r="360" spans="3:6" x14ac:dyDescent="0.3">
      <c r="C360" s="1">
        <v>0.65763888888888888</v>
      </c>
      <c r="D360">
        <v>73</v>
      </c>
      <c r="E360">
        <v>1</v>
      </c>
    </row>
    <row r="361" spans="3:6" x14ac:dyDescent="0.3">
      <c r="C361" s="1">
        <v>0.66041666666666665</v>
      </c>
      <c r="D361">
        <v>73</v>
      </c>
      <c r="E361">
        <v>5</v>
      </c>
    </row>
    <row r="362" spans="3:6" x14ac:dyDescent="0.3">
      <c r="C362" s="1">
        <v>0.66736111111111107</v>
      </c>
      <c r="D362">
        <v>73</v>
      </c>
      <c r="F362">
        <v>1</v>
      </c>
    </row>
    <row r="363" spans="3:6" x14ac:dyDescent="0.3">
      <c r="C363" s="1">
        <v>0.66875000000000007</v>
      </c>
      <c r="D363">
        <v>71</v>
      </c>
      <c r="E363">
        <v>1</v>
      </c>
    </row>
    <row r="364" spans="3:6" x14ac:dyDescent="0.3">
      <c r="C364" s="1">
        <v>0.69305555555555554</v>
      </c>
      <c r="D364">
        <v>71</v>
      </c>
      <c r="E364">
        <v>1</v>
      </c>
    </row>
    <row r="365" spans="3:6" x14ac:dyDescent="0.3">
      <c r="C365" s="1">
        <v>0.6958333333333333</v>
      </c>
      <c r="D365">
        <v>71</v>
      </c>
      <c r="E365">
        <v>1</v>
      </c>
    </row>
    <row r="366" spans="3:6" x14ac:dyDescent="0.3">
      <c r="C366" s="1">
        <v>0.70208333333333339</v>
      </c>
      <c r="D366">
        <v>69</v>
      </c>
      <c r="E366">
        <v>1</v>
      </c>
    </row>
    <row r="367" spans="3:6" x14ac:dyDescent="0.3">
      <c r="C367" s="1">
        <v>0.7270833333333333</v>
      </c>
      <c r="D367">
        <v>66</v>
      </c>
      <c r="F367">
        <v>1</v>
      </c>
    </row>
    <row r="368" spans="3:6" x14ac:dyDescent="0.3">
      <c r="C368" s="1">
        <v>0.72986111111111107</v>
      </c>
      <c r="D368">
        <v>64</v>
      </c>
      <c r="F368">
        <v>1</v>
      </c>
    </row>
    <row r="369" spans="1:9" x14ac:dyDescent="0.3">
      <c r="C369" s="1">
        <v>0.73125000000000007</v>
      </c>
      <c r="D369">
        <v>64</v>
      </c>
      <c r="E369">
        <v>1</v>
      </c>
    </row>
    <row r="370" spans="1:9" x14ac:dyDescent="0.3">
      <c r="C370" s="1">
        <v>0.75763888888888886</v>
      </c>
      <c r="D370">
        <v>57</v>
      </c>
      <c r="E370">
        <v>2</v>
      </c>
    </row>
    <row r="371" spans="1:9" x14ac:dyDescent="0.3">
      <c r="C371" s="1">
        <v>0.77777777777777779</v>
      </c>
      <c r="D371">
        <v>53</v>
      </c>
      <c r="E371">
        <v>2</v>
      </c>
    </row>
    <row r="372" spans="1:9" x14ac:dyDescent="0.3">
      <c r="A372" s="4"/>
      <c r="B372" s="4"/>
      <c r="C372" s="3">
        <v>0.81944444444444453</v>
      </c>
      <c r="D372" s="4">
        <v>50</v>
      </c>
      <c r="E372" s="4"/>
      <c r="F372" s="4">
        <v>1</v>
      </c>
      <c r="G372" s="4">
        <f>SUM(F334:F372)</f>
        <v>13</v>
      </c>
      <c r="H372" s="4">
        <f>SUM(E334:E372)</f>
        <v>53</v>
      </c>
      <c r="I372" s="4"/>
    </row>
    <row r="373" spans="1:9" x14ac:dyDescent="0.3">
      <c r="A373" s="5">
        <v>44137</v>
      </c>
      <c r="B373" s="5" t="s">
        <v>24</v>
      </c>
      <c r="C373" s="1">
        <v>0.36180555555555555</v>
      </c>
      <c r="D373">
        <v>41</v>
      </c>
      <c r="E373">
        <v>2</v>
      </c>
    </row>
    <row r="374" spans="1:9" x14ac:dyDescent="0.3">
      <c r="C374" s="1">
        <v>0.39652777777777781</v>
      </c>
      <c r="D374">
        <v>51</v>
      </c>
      <c r="E374">
        <v>1</v>
      </c>
    </row>
    <row r="375" spans="1:9" x14ac:dyDescent="0.3">
      <c r="C375" s="1">
        <v>0.44513888888888892</v>
      </c>
      <c r="D375">
        <v>69</v>
      </c>
      <c r="E375">
        <v>2</v>
      </c>
    </row>
    <row r="376" spans="1:9" x14ac:dyDescent="0.3">
      <c r="C376" s="1">
        <v>0.45208333333333334</v>
      </c>
      <c r="D376">
        <v>71</v>
      </c>
      <c r="E376">
        <v>2</v>
      </c>
    </row>
    <row r="377" spans="1:9" x14ac:dyDescent="0.3">
      <c r="C377" s="1">
        <v>0.47013888888888888</v>
      </c>
      <c r="D377">
        <v>71</v>
      </c>
      <c r="F377">
        <v>2</v>
      </c>
    </row>
    <row r="378" spans="1:9" x14ac:dyDescent="0.3">
      <c r="C378" s="1">
        <v>0.49374999999999997</v>
      </c>
      <c r="D378">
        <v>71</v>
      </c>
      <c r="E378">
        <v>1</v>
      </c>
      <c r="F378">
        <v>1</v>
      </c>
    </row>
    <row r="379" spans="1:9" x14ac:dyDescent="0.3">
      <c r="C379" s="1">
        <v>0.53472222222222221</v>
      </c>
      <c r="D379">
        <v>75</v>
      </c>
      <c r="E379">
        <v>1</v>
      </c>
    </row>
    <row r="380" spans="1:9" x14ac:dyDescent="0.3">
      <c r="C380" s="1">
        <v>0.56597222222222221</v>
      </c>
      <c r="D380">
        <v>77</v>
      </c>
      <c r="E380">
        <v>1</v>
      </c>
    </row>
    <row r="381" spans="1:9" x14ac:dyDescent="0.3">
      <c r="C381" s="1">
        <v>0.57638888888888895</v>
      </c>
      <c r="D381">
        <v>77</v>
      </c>
      <c r="E381">
        <v>1</v>
      </c>
    </row>
    <row r="382" spans="1:9" x14ac:dyDescent="0.3">
      <c r="C382" s="1">
        <v>0.58124999999999993</v>
      </c>
      <c r="D382">
        <v>77</v>
      </c>
      <c r="E382">
        <v>1</v>
      </c>
    </row>
    <row r="383" spans="1:9" x14ac:dyDescent="0.3">
      <c r="C383" s="1">
        <v>0.58819444444444446</v>
      </c>
      <c r="D383">
        <v>77</v>
      </c>
      <c r="E383">
        <v>2</v>
      </c>
    </row>
    <row r="384" spans="1:9" x14ac:dyDescent="0.3">
      <c r="C384" s="1">
        <v>0.59027777777777779</v>
      </c>
      <c r="D384">
        <v>77</v>
      </c>
      <c r="E384">
        <v>1</v>
      </c>
    </row>
    <row r="385" spans="3:6" x14ac:dyDescent="0.3">
      <c r="C385" s="1">
        <v>0.59166666666666667</v>
      </c>
      <c r="D385">
        <v>77</v>
      </c>
      <c r="E385">
        <v>1</v>
      </c>
    </row>
    <row r="386" spans="3:6" x14ac:dyDescent="0.3">
      <c r="C386" s="1">
        <v>0.59375</v>
      </c>
      <c r="D386">
        <v>77</v>
      </c>
      <c r="E386">
        <v>1</v>
      </c>
    </row>
    <row r="387" spans="3:6" x14ac:dyDescent="0.3">
      <c r="C387" s="1">
        <v>0.60069444444444442</v>
      </c>
      <c r="D387">
        <v>77</v>
      </c>
      <c r="E387">
        <v>1</v>
      </c>
    </row>
    <row r="388" spans="3:6" x14ac:dyDescent="0.3">
      <c r="C388" s="1">
        <v>0.6166666666666667</v>
      </c>
      <c r="D388">
        <v>77</v>
      </c>
      <c r="E388">
        <v>2</v>
      </c>
    </row>
    <row r="389" spans="3:6" x14ac:dyDescent="0.3">
      <c r="C389" s="1">
        <v>0.64513888888888882</v>
      </c>
      <c r="D389">
        <v>80</v>
      </c>
      <c r="E389">
        <v>1</v>
      </c>
    </row>
    <row r="390" spans="3:6" x14ac:dyDescent="0.3">
      <c r="C390" s="1">
        <v>0.65208333333333335</v>
      </c>
      <c r="D390">
        <v>82</v>
      </c>
      <c r="E390">
        <v>2</v>
      </c>
    </row>
    <row r="391" spans="3:6" x14ac:dyDescent="0.3">
      <c r="C391" s="1">
        <v>0.65833333333333333</v>
      </c>
      <c r="D391">
        <v>84</v>
      </c>
      <c r="E391">
        <v>2</v>
      </c>
    </row>
    <row r="392" spans="3:6" x14ac:dyDescent="0.3">
      <c r="C392" s="1">
        <v>0.66249999999999998</v>
      </c>
      <c r="D392">
        <v>84</v>
      </c>
      <c r="F392">
        <v>1</v>
      </c>
    </row>
    <row r="393" spans="3:6" x14ac:dyDescent="0.3">
      <c r="C393" s="1">
        <v>0.67499999999999993</v>
      </c>
      <c r="D393">
        <v>84</v>
      </c>
      <c r="E393">
        <v>1</v>
      </c>
    </row>
    <row r="394" spans="3:6" x14ac:dyDescent="0.3">
      <c r="C394" s="1">
        <v>0.68055555555555547</v>
      </c>
      <c r="D394">
        <v>84</v>
      </c>
      <c r="E394">
        <v>2</v>
      </c>
    </row>
    <row r="395" spans="3:6" x14ac:dyDescent="0.3">
      <c r="C395" s="1">
        <v>0.68611111111111101</v>
      </c>
      <c r="D395">
        <v>86</v>
      </c>
      <c r="E395">
        <v>2</v>
      </c>
    </row>
    <row r="396" spans="3:6" x14ac:dyDescent="0.3">
      <c r="C396" s="1">
        <v>0.70416666666666661</v>
      </c>
      <c r="D396">
        <v>84</v>
      </c>
      <c r="E396">
        <v>1</v>
      </c>
    </row>
    <row r="397" spans="3:6" x14ac:dyDescent="0.3">
      <c r="C397" s="1">
        <v>0.71875</v>
      </c>
      <c r="D397">
        <v>80</v>
      </c>
      <c r="E397">
        <v>2</v>
      </c>
    </row>
    <row r="398" spans="3:6" x14ac:dyDescent="0.3">
      <c r="C398" s="1">
        <v>0.72083333333333333</v>
      </c>
      <c r="D398">
        <v>78</v>
      </c>
      <c r="F398">
        <v>1</v>
      </c>
    </row>
    <row r="399" spans="3:6" x14ac:dyDescent="0.3">
      <c r="C399" s="1">
        <v>0.72152777777777777</v>
      </c>
      <c r="D399">
        <v>80</v>
      </c>
      <c r="F399">
        <v>2</v>
      </c>
    </row>
    <row r="400" spans="3:6" x14ac:dyDescent="0.3">
      <c r="C400" s="1">
        <v>0.72430555555555554</v>
      </c>
      <c r="D400">
        <v>78</v>
      </c>
      <c r="E400">
        <v>3</v>
      </c>
    </row>
    <row r="401" spans="1:9" x14ac:dyDescent="0.3">
      <c r="C401" s="1">
        <v>0.72777777777777775</v>
      </c>
      <c r="D401">
        <v>78</v>
      </c>
      <c r="E401">
        <v>1</v>
      </c>
    </row>
    <row r="402" spans="1:9" x14ac:dyDescent="0.3">
      <c r="C402" s="1">
        <v>0.73541666666666661</v>
      </c>
      <c r="D402">
        <v>75</v>
      </c>
      <c r="E402">
        <v>1</v>
      </c>
    </row>
    <row r="403" spans="1:9" x14ac:dyDescent="0.3">
      <c r="C403" s="1">
        <v>0.74097222222222225</v>
      </c>
      <c r="D403">
        <v>73</v>
      </c>
      <c r="F403">
        <v>2</v>
      </c>
    </row>
    <row r="404" spans="1:9" x14ac:dyDescent="0.3">
      <c r="C404" s="1">
        <v>0.74305555555555547</v>
      </c>
      <c r="D404">
        <v>71</v>
      </c>
      <c r="E404">
        <v>2</v>
      </c>
    </row>
    <row r="405" spans="1:9" x14ac:dyDescent="0.3">
      <c r="C405" s="1">
        <v>0.74444444444444446</v>
      </c>
      <c r="D405">
        <v>71</v>
      </c>
      <c r="E405">
        <v>1</v>
      </c>
    </row>
    <row r="406" spans="1:9" x14ac:dyDescent="0.3">
      <c r="C406" s="1">
        <v>0.75138888888888899</v>
      </c>
      <c r="D406">
        <v>68</v>
      </c>
      <c r="F406">
        <v>2</v>
      </c>
    </row>
    <row r="407" spans="1:9" x14ac:dyDescent="0.3">
      <c r="C407" s="1">
        <v>0.75416666666666676</v>
      </c>
      <c r="D407">
        <v>68</v>
      </c>
      <c r="F407">
        <v>1</v>
      </c>
    </row>
    <row r="408" spans="1:9" x14ac:dyDescent="0.3">
      <c r="C408" s="1">
        <v>0.75486111111111109</v>
      </c>
      <c r="D408">
        <v>68</v>
      </c>
      <c r="E408">
        <v>2</v>
      </c>
    </row>
    <row r="409" spans="1:9" x14ac:dyDescent="0.3">
      <c r="C409" s="1">
        <v>0.76388888888888884</v>
      </c>
      <c r="D409">
        <v>64</v>
      </c>
      <c r="E409">
        <v>1</v>
      </c>
    </row>
    <row r="410" spans="1:9" x14ac:dyDescent="0.3">
      <c r="C410" s="1">
        <v>0.76736111111111116</v>
      </c>
      <c r="D410">
        <v>62</v>
      </c>
      <c r="E410">
        <v>1</v>
      </c>
    </row>
    <row r="411" spans="1:9" x14ac:dyDescent="0.3">
      <c r="C411" s="1">
        <v>0.7715277777777777</v>
      </c>
      <c r="D411">
        <v>62</v>
      </c>
      <c r="E411">
        <v>1</v>
      </c>
    </row>
    <row r="412" spans="1:9" x14ac:dyDescent="0.3">
      <c r="C412" s="1">
        <v>0.77638888888888891</v>
      </c>
      <c r="D412">
        <v>60</v>
      </c>
      <c r="E412">
        <v>1</v>
      </c>
    </row>
    <row r="413" spans="1:9" x14ac:dyDescent="0.3">
      <c r="C413" s="1">
        <v>0.77847222222222223</v>
      </c>
      <c r="D413">
        <v>60</v>
      </c>
      <c r="E413">
        <v>1</v>
      </c>
    </row>
    <row r="414" spans="1:9" x14ac:dyDescent="0.3">
      <c r="C414" s="1">
        <v>0.77847222222222223</v>
      </c>
      <c r="D414">
        <v>60</v>
      </c>
      <c r="E414">
        <v>1</v>
      </c>
      <c r="F414">
        <v>1</v>
      </c>
    </row>
    <row r="415" spans="1:9" x14ac:dyDescent="0.3">
      <c r="A415" s="4"/>
      <c r="B415" s="4"/>
      <c r="C415" s="3">
        <v>0.87777777777777777</v>
      </c>
      <c r="D415" s="4">
        <v>50</v>
      </c>
      <c r="E415" s="4">
        <v>1</v>
      </c>
      <c r="F415" s="4"/>
      <c r="G415" s="4">
        <f>SUM(F373:F415)</f>
        <v>13</v>
      </c>
      <c r="H415" s="4">
        <f>SUM(E373:E415)</f>
        <v>50</v>
      </c>
      <c r="I415" s="4"/>
    </row>
    <row r="416" spans="1:9" x14ac:dyDescent="0.3">
      <c r="A416" s="5">
        <v>44138</v>
      </c>
      <c r="B416" s="5" t="s">
        <v>25</v>
      </c>
      <c r="C416" s="1">
        <v>0.31805555555555554</v>
      </c>
      <c r="D416">
        <v>37</v>
      </c>
      <c r="E416">
        <v>1</v>
      </c>
    </row>
    <row r="417" spans="3:6" x14ac:dyDescent="0.3">
      <c r="C417" s="1">
        <v>0.35138888888888892</v>
      </c>
      <c r="D417">
        <v>41</v>
      </c>
      <c r="E417">
        <v>1</v>
      </c>
    </row>
    <row r="418" spans="3:6" x14ac:dyDescent="0.3">
      <c r="C418" s="1">
        <v>0.35486111111111113</v>
      </c>
      <c r="D418">
        <v>41</v>
      </c>
      <c r="E418">
        <v>1</v>
      </c>
    </row>
    <row r="419" spans="3:6" x14ac:dyDescent="0.3">
      <c r="C419" s="1">
        <v>0.35833333333333334</v>
      </c>
      <c r="D419">
        <v>42</v>
      </c>
      <c r="E419">
        <v>1</v>
      </c>
    </row>
    <row r="420" spans="3:6" x14ac:dyDescent="0.3">
      <c r="C420" s="1">
        <v>0.3666666666666667</v>
      </c>
      <c r="D420">
        <v>42</v>
      </c>
      <c r="E420">
        <v>1</v>
      </c>
    </row>
    <row r="421" spans="3:6" x14ac:dyDescent="0.3">
      <c r="C421" s="1">
        <v>0.37152777777777773</v>
      </c>
      <c r="D421">
        <v>44</v>
      </c>
      <c r="E421">
        <v>2</v>
      </c>
    </row>
    <row r="422" spans="3:6" x14ac:dyDescent="0.3">
      <c r="C422" s="1">
        <v>0.37222222222222223</v>
      </c>
      <c r="D422">
        <v>44</v>
      </c>
      <c r="E422">
        <v>2</v>
      </c>
    </row>
    <row r="423" spans="3:6" x14ac:dyDescent="0.3">
      <c r="C423" s="1">
        <v>0.39652777777777781</v>
      </c>
      <c r="D423">
        <v>51</v>
      </c>
      <c r="E423">
        <v>1</v>
      </c>
    </row>
    <row r="424" spans="3:6" x14ac:dyDescent="0.3">
      <c r="C424" s="1">
        <v>0.40138888888888885</v>
      </c>
      <c r="D424">
        <v>51</v>
      </c>
      <c r="E424">
        <v>1</v>
      </c>
    </row>
    <row r="425" spans="3:6" x14ac:dyDescent="0.3">
      <c r="C425" s="1">
        <v>0.40277777777777773</v>
      </c>
      <c r="D425">
        <v>53</v>
      </c>
      <c r="E425">
        <v>2</v>
      </c>
    </row>
    <row r="426" spans="3:6" x14ac:dyDescent="0.3">
      <c r="C426" s="1">
        <v>0.41180555555555554</v>
      </c>
      <c r="D426">
        <v>60</v>
      </c>
      <c r="E426">
        <v>1</v>
      </c>
    </row>
    <row r="427" spans="3:6" x14ac:dyDescent="0.3">
      <c r="C427" s="1">
        <v>0.41666666666666669</v>
      </c>
      <c r="D427">
        <v>64</v>
      </c>
      <c r="E427">
        <v>1</v>
      </c>
    </row>
    <row r="428" spans="3:6" x14ac:dyDescent="0.3">
      <c r="C428" s="1">
        <v>0.43333333333333335</v>
      </c>
      <c r="D428">
        <v>64</v>
      </c>
      <c r="E428">
        <v>1</v>
      </c>
    </row>
    <row r="429" spans="3:6" x14ac:dyDescent="0.3">
      <c r="C429" s="1">
        <v>0.44027777777777777</v>
      </c>
      <c r="D429">
        <v>66</v>
      </c>
      <c r="E429">
        <v>2</v>
      </c>
    </row>
    <row r="430" spans="3:6" x14ac:dyDescent="0.3">
      <c r="C430" s="1">
        <v>0.45</v>
      </c>
      <c r="D430">
        <v>68</v>
      </c>
      <c r="E430">
        <v>1</v>
      </c>
      <c r="F430">
        <v>1</v>
      </c>
    </row>
    <row r="431" spans="3:6" x14ac:dyDescent="0.3">
      <c r="C431" s="1">
        <v>0.48125000000000001</v>
      </c>
      <c r="D431">
        <v>71</v>
      </c>
      <c r="E431">
        <v>2</v>
      </c>
    </row>
    <row r="432" spans="3:6" x14ac:dyDescent="0.3">
      <c r="C432" s="1">
        <v>0.48819444444444443</v>
      </c>
      <c r="D432">
        <v>69</v>
      </c>
      <c r="E432">
        <v>2</v>
      </c>
    </row>
    <row r="433" spans="3:6" x14ac:dyDescent="0.3">
      <c r="C433" s="1">
        <v>0.49305555555555558</v>
      </c>
      <c r="D433">
        <v>69</v>
      </c>
      <c r="E433">
        <v>2</v>
      </c>
    </row>
    <row r="434" spans="3:6" x14ac:dyDescent="0.3">
      <c r="C434" s="1">
        <v>0.53680555555555554</v>
      </c>
      <c r="D434">
        <v>68</v>
      </c>
      <c r="E434">
        <v>2</v>
      </c>
    </row>
    <row r="435" spans="3:6" x14ac:dyDescent="0.3">
      <c r="C435" s="1">
        <v>0.52847222222222223</v>
      </c>
      <c r="D435">
        <v>69</v>
      </c>
      <c r="E435">
        <v>1</v>
      </c>
    </row>
    <row r="436" spans="3:6" x14ac:dyDescent="0.3">
      <c r="C436" s="1">
        <v>0.53472222222222221</v>
      </c>
      <c r="D436">
        <v>73</v>
      </c>
      <c r="E436">
        <v>1</v>
      </c>
    </row>
    <row r="437" spans="3:6" x14ac:dyDescent="0.3">
      <c r="C437" s="1">
        <v>0.55347222222222225</v>
      </c>
      <c r="D437">
        <v>75</v>
      </c>
      <c r="E437">
        <v>1</v>
      </c>
    </row>
    <row r="438" spans="3:6" x14ac:dyDescent="0.3">
      <c r="C438" s="1">
        <v>0.56111111111111112</v>
      </c>
      <c r="D438">
        <v>77</v>
      </c>
      <c r="E438">
        <v>1</v>
      </c>
    </row>
    <row r="439" spans="3:6" x14ac:dyDescent="0.3">
      <c r="C439" s="1">
        <v>0.59444444444444444</v>
      </c>
      <c r="D439">
        <v>80</v>
      </c>
      <c r="E439">
        <v>1</v>
      </c>
    </row>
    <row r="440" spans="3:6" x14ac:dyDescent="0.3">
      <c r="C440" s="1">
        <v>0.60347222222222219</v>
      </c>
      <c r="D440">
        <v>80</v>
      </c>
      <c r="E440">
        <v>1</v>
      </c>
    </row>
    <row r="441" spans="3:6" x14ac:dyDescent="0.3">
      <c r="C441" s="1">
        <v>0.60763888888888895</v>
      </c>
      <c r="D441">
        <v>80</v>
      </c>
      <c r="F441">
        <v>1</v>
      </c>
    </row>
    <row r="442" spans="3:6" x14ac:dyDescent="0.3">
      <c r="C442" s="1">
        <v>0.61875000000000002</v>
      </c>
      <c r="D442">
        <v>80</v>
      </c>
      <c r="E442">
        <v>1</v>
      </c>
    </row>
    <row r="443" spans="3:6" x14ac:dyDescent="0.3">
      <c r="C443" s="1">
        <v>0.62291666666666667</v>
      </c>
      <c r="D443">
        <v>80</v>
      </c>
      <c r="F443">
        <v>2</v>
      </c>
    </row>
    <row r="444" spans="3:6" x14ac:dyDescent="0.3">
      <c r="C444" s="1">
        <v>0.64236111111111105</v>
      </c>
      <c r="D444">
        <v>84</v>
      </c>
      <c r="E444">
        <v>1</v>
      </c>
    </row>
    <row r="445" spans="3:6" x14ac:dyDescent="0.3">
      <c r="C445" s="1">
        <v>0.64722222222222225</v>
      </c>
      <c r="D445">
        <v>84</v>
      </c>
      <c r="E445">
        <v>1</v>
      </c>
    </row>
    <row r="446" spans="3:6" x14ac:dyDescent="0.3">
      <c r="C446" s="1">
        <v>0.67986111111111114</v>
      </c>
      <c r="D446">
        <v>82</v>
      </c>
      <c r="E446">
        <v>1</v>
      </c>
    </row>
    <row r="447" spans="3:6" x14ac:dyDescent="0.3">
      <c r="C447" s="1">
        <v>0.7006944444444444</v>
      </c>
      <c r="D447">
        <v>77</v>
      </c>
      <c r="E447">
        <v>1</v>
      </c>
    </row>
    <row r="448" spans="3:6" x14ac:dyDescent="0.3">
      <c r="C448" s="1">
        <v>0.70138888888888884</v>
      </c>
      <c r="D448">
        <v>78</v>
      </c>
      <c r="E448">
        <v>2</v>
      </c>
    </row>
    <row r="449" spans="1:9" x14ac:dyDescent="0.3">
      <c r="C449" s="1">
        <v>0.71458333333333324</v>
      </c>
      <c r="D449">
        <v>73</v>
      </c>
      <c r="E449">
        <v>1</v>
      </c>
    </row>
    <row r="450" spans="1:9" x14ac:dyDescent="0.3">
      <c r="C450" s="1">
        <v>0.72499999999999998</v>
      </c>
      <c r="D450">
        <v>69</v>
      </c>
      <c r="E450">
        <v>2</v>
      </c>
    </row>
    <row r="451" spans="1:9" x14ac:dyDescent="0.3">
      <c r="C451" s="1">
        <v>0.75694444444444453</v>
      </c>
      <c r="D451">
        <v>68</v>
      </c>
      <c r="E451">
        <v>1</v>
      </c>
    </row>
    <row r="452" spans="1:9" x14ac:dyDescent="0.3">
      <c r="C452" s="1">
        <v>0.76458333333333339</v>
      </c>
      <c r="D452">
        <v>66</v>
      </c>
      <c r="E452">
        <v>3</v>
      </c>
    </row>
    <row r="453" spans="1:9" x14ac:dyDescent="0.3">
      <c r="C453" s="1">
        <v>0.76874999999999993</v>
      </c>
      <c r="D453">
        <v>66</v>
      </c>
      <c r="E453">
        <v>2</v>
      </c>
    </row>
    <row r="454" spans="1:9" x14ac:dyDescent="0.3">
      <c r="C454" s="1">
        <v>0.77569444444444446</v>
      </c>
      <c r="D454">
        <v>64</v>
      </c>
      <c r="E454">
        <v>2</v>
      </c>
    </row>
    <row r="455" spans="1:9" x14ac:dyDescent="0.3">
      <c r="A455" s="4"/>
      <c r="B455" s="4"/>
      <c r="C455" s="3">
        <v>0.81388888888888899</v>
      </c>
      <c r="D455" s="4">
        <v>57</v>
      </c>
      <c r="E455" s="4">
        <v>1</v>
      </c>
      <c r="F455" s="4"/>
      <c r="G455" s="4">
        <f>SUM(F416:F455)</f>
        <v>4</v>
      </c>
      <c r="H455" s="4">
        <f>SUM(E416:E455)</f>
        <v>52</v>
      </c>
      <c r="I455" s="4"/>
    </row>
    <row r="456" spans="1:9" x14ac:dyDescent="0.3">
      <c r="A456" s="5">
        <v>44139</v>
      </c>
      <c r="B456" s="5" t="s">
        <v>26</v>
      </c>
      <c r="C456" s="1">
        <v>0.31111111111111112</v>
      </c>
      <c r="D456">
        <v>39</v>
      </c>
      <c r="E456">
        <v>1</v>
      </c>
    </row>
    <row r="457" spans="1:9" x14ac:dyDescent="0.3">
      <c r="C457" s="1">
        <v>0.32847222222222222</v>
      </c>
      <c r="D457">
        <v>39</v>
      </c>
      <c r="E457">
        <v>1</v>
      </c>
    </row>
    <row r="458" spans="1:9" x14ac:dyDescent="0.3">
      <c r="C458" s="1">
        <v>0.36319444444444443</v>
      </c>
      <c r="D458">
        <v>46</v>
      </c>
      <c r="E458">
        <v>2</v>
      </c>
    </row>
    <row r="459" spans="1:9" x14ac:dyDescent="0.3">
      <c r="C459" s="1">
        <v>0.36458333333333331</v>
      </c>
      <c r="D459">
        <v>46</v>
      </c>
      <c r="E459">
        <v>1</v>
      </c>
    </row>
    <row r="460" spans="1:9" x14ac:dyDescent="0.3">
      <c r="C460" s="1">
        <v>0.37986111111111115</v>
      </c>
      <c r="D460">
        <v>48</v>
      </c>
      <c r="E460">
        <v>2</v>
      </c>
    </row>
    <row r="461" spans="1:9" x14ac:dyDescent="0.3">
      <c r="C461" s="1">
        <v>0.38541666666666669</v>
      </c>
      <c r="D461">
        <v>48</v>
      </c>
      <c r="E461">
        <v>1</v>
      </c>
    </row>
    <row r="462" spans="1:9" x14ac:dyDescent="0.3">
      <c r="C462" s="1">
        <v>0.38750000000000001</v>
      </c>
      <c r="D462">
        <v>50</v>
      </c>
      <c r="E462">
        <v>1</v>
      </c>
      <c r="F462">
        <v>1</v>
      </c>
    </row>
    <row r="463" spans="1:9" x14ac:dyDescent="0.3">
      <c r="C463" s="1">
        <v>0.40833333333333338</v>
      </c>
      <c r="D463">
        <v>59</v>
      </c>
      <c r="E463">
        <v>1</v>
      </c>
    </row>
    <row r="464" spans="1:9" x14ac:dyDescent="0.3">
      <c r="C464" s="1">
        <v>0.41180555555555554</v>
      </c>
      <c r="D464">
        <v>60</v>
      </c>
      <c r="E464">
        <v>1</v>
      </c>
    </row>
    <row r="465" spans="3:6" x14ac:dyDescent="0.3">
      <c r="C465" s="1">
        <v>0.41319444444444442</v>
      </c>
      <c r="D465">
        <v>62</v>
      </c>
      <c r="E465">
        <v>1</v>
      </c>
    </row>
    <row r="466" spans="3:6" x14ac:dyDescent="0.3">
      <c r="C466" s="1">
        <v>0.41388888888888892</v>
      </c>
      <c r="D466">
        <v>62</v>
      </c>
      <c r="E466">
        <v>1</v>
      </c>
    </row>
    <row r="467" spans="3:6" x14ac:dyDescent="0.3">
      <c r="C467" s="1">
        <v>0.43194444444444446</v>
      </c>
      <c r="D467">
        <v>68</v>
      </c>
      <c r="F467">
        <v>1</v>
      </c>
    </row>
    <row r="468" spans="3:6" x14ac:dyDescent="0.3">
      <c r="C468" s="1">
        <v>0.43333333333333335</v>
      </c>
      <c r="D468">
        <v>68</v>
      </c>
      <c r="E468">
        <v>1</v>
      </c>
    </row>
    <row r="469" spans="3:6" x14ac:dyDescent="0.3">
      <c r="C469" s="1">
        <v>0.44513888888888892</v>
      </c>
      <c r="D469">
        <v>69</v>
      </c>
      <c r="E469">
        <v>2</v>
      </c>
    </row>
    <row r="470" spans="3:6" x14ac:dyDescent="0.3">
      <c r="C470" s="1">
        <v>0.46458333333333335</v>
      </c>
      <c r="D470">
        <v>73</v>
      </c>
      <c r="E470">
        <v>1</v>
      </c>
    </row>
    <row r="471" spans="3:6" x14ac:dyDescent="0.3">
      <c r="C471" s="1">
        <v>0.49722222222222223</v>
      </c>
      <c r="D471">
        <v>75</v>
      </c>
      <c r="E471">
        <v>2</v>
      </c>
    </row>
    <row r="472" spans="3:6" x14ac:dyDescent="0.3">
      <c r="C472" s="1">
        <v>0.49791666666666662</v>
      </c>
      <c r="D472">
        <v>75</v>
      </c>
      <c r="E472">
        <v>1</v>
      </c>
    </row>
    <row r="473" spans="3:6" x14ac:dyDescent="0.3">
      <c r="C473" s="1">
        <v>0.52222222222222225</v>
      </c>
      <c r="D473">
        <v>78</v>
      </c>
      <c r="E473">
        <v>2</v>
      </c>
    </row>
    <row r="474" spans="3:6" x14ac:dyDescent="0.3">
      <c r="C474" s="1">
        <v>0.55902777777777779</v>
      </c>
      <c r="D474">
        <v>78</v>
      </c>
      <c r="E474">
        <v>1</v>
      </c>
    </row>
    <row r="475" spans="3:6" x14ac:dyDescent="0.3">
      <c r="C475" s="1">
        <v>0.59375</v>
      </c>
      <c r="D475">
        <v>77</v>
      </c>
      <c r="E475">
        <v>3</v>
      </c>
    </row>
    <row r="476" spans="3:6" x14ac:dyDescent="0.3">
      <c r="C476" s="1">
        <v>0.63958333333333328</v>
      </c>
      <c r="D476">
        <v>77</v>
      </c>
      <c r="F476">
        <v>1</v>
      </c>
    </row>
    <row r="477" spans="3:6" x14ac:dyDescent="0.3">
      <c r="C477" s="1">
        <v>0.64097222222222217</v>
      </c>
      <c r="D477">
        <v>77</v>
      </c>
      <c r="F477">
        <v>2</v>
      </c>
    </row>
    <row r="478" spans="3:6" x14ac:dyDescent="0.3">
      <c r="C478" s="1">
        <v>0.65625</v>
      </c>
      <c r="D478">
        <v>78</v>
      </c>
      <c r="F478">
        <v>1</v>
      </c>
    </row>
    <row r="479" spans="3:6" x14ac:dyDescent="0.3">
      <c r="C479" s="1">
        <v>0.67569444444444438</v>
      </c>
      <c r="D479">
        <v>78</v>
      </c>
      <c r="E479">
        <v>1</v>
      </c>
    </row>
    <row r="480" spans="3:6" x14ac:dyDescent="0.3">
      <c r="C480" s="1">
        <v>0.70486111111111116</v>
      </c>
      <c r="D480">
        <v>73</v>
      </c>
      <c r="E480">
        <v>1</v>
      </c>
    </row>
    <row r="481" spans="1:9" x14ac:dyDescent="0.3">
      <c r="C481" s="1">
        <v>0.71597222222222223</v>
      </c>
      <c r="D481">
        <v>71</v>
      </c>
      <c r="E481">
        <v>1</v>
      </c>
      <c r="F481">
        <v>1</v>
      </c>
    </row>
    <row r="482" spans="1:9" x14ac:dyDescent="0.3">
      <c r="C482" s="1">
        <v>0.72638888888888886</v>
      </c>
      <c r="D482">
        <v>69</v>
      </c>
      <c r="E482">
        <v>1</v>
      </c>
    </row>
    <row r="483" spans="1:9" x14ac:dyDescent="0.3">
      <c r="C483" s="1">
        <v>0.74236111111111114</v>
      </c>
      <c r="D483">
        <v>68</v>
      </c>
      <c r="E483">
        <v>1</v>
      </c>
    </row>
    <row r="484" spans="1:9" x14ac:dyDescent="0.3">
      <c r="C484" s="1">
        <v>0.7895833333333333</v>
      </c>
      <c r="D484">
        <v>62</v>
      </c>
      <c r="E484">
        <v>1</v>
      </c>
    </row>
    <row r="485" spans="1:9" x14ac:dyDescent="0.3">
      <c r="A485" s="4"/>
      <c r="B485" s="4"/>
      <c r="C485" s="3">
        <v>0.90625</v>
      </c>
      <c r="D485" s="4">
        <v>53</v>
      </c>
      <c r="E485" s="4"/>
      <c r="F485" s="4">
        <v>1</v>
      </c>
      <c r="G485" s="4">
        <f>SUM(F456:F485)</f>
        <v>8</v>
      </c>
      <c r="H485" s="4">
        <f>SUM(E456:E485)</f>
        <v>32</v>
      </c>
      <c r="I485" s="4"/>
    </row>
    <row r="486" spans="1:9" x14ac:dyDescent="0.3">
      <c r="A486" s="5">
        <v>44140</v>
      </c>
      <c r="B486" s="5" t="s">
        <v>27</v>
      </c>
      <c r="C486" s="1">
        <v>0.32708333333333334</v>
      </c>
      <c r="D486">
        <v>39</v>
      </c>
      <c r="E486">
        <v>1</v>
      </c>
    </row>
    <row r="487" spans="1:9" x14ac:dyDescent="0.3">
      <c r="C487" s="1">
        <v>0.37152777777777773</v>
      </c>
      <c r="D487">
        <v>48</v>
      </c>
      <c r="E487">
        <v>3</v>
      </c>
    </row>
    <row r="488" spans="1:9" x14ac:dyDescent="0.3">
      <c r="C488" s="1">
        <v>0.3840277777777778</v>
      </c>
      <c r="D488">
        <v>50</v>
      </c>
      <c r="E488">
        <v>1</v>
      </c>
    </row>
    <row r="489" spans="1:9" x14ac:dyDescent="0.3">
      <c r="C489" s="1">
        <v>0.3923611111111111</v>
      </c>
      <c r="D489">
        <v>51</v>
      </c>
      <c r="E489">
        <v>2</v>
      </c>
    </row>
    <row r="490" spans="1:9" x14ac:dyDescent="0.3">
      <c r="C490" s="1">
        <v>0.42291666666666666</v>
      </c>
      <c r="D490">
        <v>66</v>
      </c>
      <c r="E490">
        <v>4</v>
      </c>
    </row>
    <row r="491" spans="1:9" x14ac:dyDescent="0.3">
      <c r="C491" s="1">
        <v>0.43472222222222223</v>
      </c>
      <c r="D491">
        <v>68</v>
      </c>
      <c r="E491">
        <v>1</v>
      </c>
    </row>
    <row r="492" spans="1:9" x14ac:dyDescent="0.3">
      <c r="C492" s="1">
        <v>0.4375</v>
      </c>
      <c r="D492">
        <v>68</v>
      </c>
      <c r="E492">
        <v>1</v>
      </c>
    </row>
    <row r="493" spans="1:9" x14ac:dyDescent="0.3">
      <c r="C493" s="1">
        <v>0.44236111111111115</v>
      </c>
      <c r="D493">
        <v>69</v>
      </c>
      <c r="E493">
        <v>1</v>
      </c>
    </row>
    <row r="494" spans="1:9" x14ac:dyDescent="0.3">
      <c r="C494" s="1">
        <v>0.44722222222222219</v>
      </c>
      <c r="D494">
        <v>71</v>
      </c>
      <c r="E494">
        <v>1</v>
      </c>
    </row>
    <row r="495" spans="1:9" x14ac:dyDescent="0.3">
      <c r="C495" s="1">
        <v>0.44930555555555557</v>
      </c>
      <c r="D495">
        <v>71</v>
      </c>
      <c r="E495">
        <v>1</v>
      </c>
    </row>
    <row r="496" spans="1:9" x14ac:dyDescent="0.3">
      <c r="C496" s="1">
        <v>0.45</v>
      </c>
      <c r="D496">
        <v>71</v>
      </c>
      <c r="E496">
        <v>1</v>
      </c>
    </row>
    <row r="497" spans="1:9" x14ac:dyDescent="0.3">
      <c r="C497" s="1">
        <v>0.46249999999999997</v>
      </c>
      <c r="D497">
        <v>73</v>
      </c>
      <c r="E497">
        <v>1</v>
      </c>
    </row>
    <row r="498" spans="1:9" x14ac:dyDescent="0.3">
      <c r="C498" s="1">
        <v>0.46527777777777773</v>
      </c>
      <c r="D498">
        <v>73</v>
      </c>
      <c r="E498">
        <v>2</v>
      </c>
    </row>
    <row r="499" spans="1:9" x14ac:dyDescent="0.3">
      <c r="C499" s="1">
        <v>0.4680555555555555</v>
      </c>
      <c r="D499">
        <v>73</v>
      </c>
      <c r="F499">
        <v>2</v>
      </c>
    </row>
    <row r="500" spans="1:9" x14ac:dyDescent="0.3">
      <c r="C500" s="1">
        <v>0.48333333333333334</v>
      </c>
      <c r="D500">
        <v>73</v>
      </c>
      <c r="E500">
        <v>1</v>
      </c>
    </row>
    <row r="501" spans="1:9" x14ac:dyDescent="0.3">
      <c r="C501" s="1">
        <v>0.49444444444444446</v>
      </c>
      <c r="D501">
        <v>73</v>
      </c>
      <c r="E501">
        <v>1</v>
      </c>
    </row>
    <row r="502" spans="1:9" x14ac:dyDescent="0.3">
      <c r="A502" s="4"/>
      <c r="B502" s="4"/>
      <c r="C502" s="3">
        <v>0.5</v>
      </c>
      <c r="D502" s="4">
        <v>73</v>
      </c>
      <c r="E502" s="4"/>
      <c r="F502" s="4">
        <v>1</v>
      </c>
      <c r="G502" s="4">
        <f>SUM(F486:F502)</f>
        <v>3</v>
      </c>
      <c r="H502" s="4">
        <f>SUM(E486:E502)</f>
        <v>22</v>
      </c>
      <c r="I502" s="4"/>
    </row>
    <row r="503" spans="1:9" x14ac:dyDescent="0.3">
      <c r="A503" t="s">
        <v>13</v>
      </c>
      <c r="C503" t="s">
        <v>6</v>
      </c>
      <c r="D503" t="s">
        <v>6</v>
      </c>
      <c r="E503">
        <f>SUM(E2:E502)</f>
        <v>707</v>
      </c>
      <c r="F503">
        <f>SUM(F2:F502)</f>
        <v>110</v>
      </c>
    </row>
    <row r="504" spans="1:9" x14ac:dyDescent="0.3">
      <c r="A504" t="s">
        <v>7</v>
      </c>
      <c r="C504" s="8"/>
      <c r="D504" s="8">
        <f>AVERAGE(D2:D502)</f>
        <v>57.079840319361274</v>
      </c>
      <c r="E504" s="8">
        <f>E503/16</f>
        <v>44.1875</v>
      </c>
      <c r="F504" s="8">
        <f>F503/16</f>
        <v>6.875</v>
      </c>
    </row>
    <row r="506" spans="1:9" x14ac:dyDescent="0.3">
      <c r="A506" t="s">
        <v>18</v>
      </c>
      <c r="E506">
        <f>E503-96</f>
        <v>611</v>
      </c>
      <c r="F506">
        <f>F503</f>
        <v>110</v>
      </c>
    </row>
    <row r="507" spans="1:9" x14ac:dyDescent="0.3">
      <c r="E507" s="8">
        <f>E506/16</f>
        <v>38.1875</v>
      </c>
      <c r="F507" s="8">
        <f>F504</f>
        <v>6.875</v>
      </c>
    </row>
    <row r="509" spans="1:9" x14ac:dyDescent="0.3">
      <c r="A509" t="s">
        <v>19</v>
      </c>
      <c r="E509">
        <f>E506-8</f>
        <v>603</v>
      </c>
      <c r="F509">
        <f>F506</f>
        <v>110</v>
      </c>
    </row>
    <row r="510" spans="1:9" x14ac:dyDescent="0.3">
      <c r="E510">
        <f>E509/15</f>
        <v>40.200000000000003</v>
      </c>
      <c r="F510" s="10">
        <f>F509/15</f>
        <v>7.333333333333333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af44e750-5c95-431d-a4cb-31a8f17d27ee" xsi:nil="true"/>
    <MigrationWizIdPermissions xmlns="af44e750-5c95-431d-a4cb-31a8f17d27ee" xsi:nil="true"/>
    <MigrationWizIdPermissionLevels xmlns="af44e750-5c95-431d-a4cb-31a8f17d27ee" xsi:nil="true"/>
    <MigrationWizIdDocumentLibraryPermissions xmlns="af44e750-5c95-431d-a4cb-31a8f17d27ee" xsi:nil="true"/>
    <MigrationWizId xmlns="af44e750-5c95-431d-a4cb-31a8f17d27e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E8FC3014BF37448072E71170D85888" ma:contentTypeVersion="18" ma:contentTypeDescription="Create a new document." ma:contentTypeScope="" ma:versionID="fca63b0e15cf5d589430abff25c1d7bd">
  <xsd:schema xmlns:xsd="http://www.w3.org/2001/XMLSchema" xmlns:xs="http://www.w3.org/2001/XMLSchema" xmlns:p="http://schemas.microsoft.com/office/2006/metadata/properties" xmlns:ns3="af44e750-5c95-431d-a4cb-31a8f17d27ee" xmlns:ns4="41ba82cc-3a12-4216-9409-09bcb3ce0126" targetNamespace="http://schemas.microsoft.com/office/2006/metadata/properties" ma:root="true" ma:fieldsID="6b66da6173cf7de0f2e569252b2d1ef9" ns3:_="" ns4:_="">
    <xsd:import namespace="af44e750-5c95-431d-a4cb-31a8f17d27ee"/>
    <xsd:import namespace="41ba82cc-3a12-4216-9409-09bcb3ce0126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4e750-5c95-431d-a4cb-31a8f17d27e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a82cc-3a12-4216-9409-09bcb3ce012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5857D2-5C09-48EA-9D85-06415E2E769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ba82cc-3a12-4216-9409-09bcb3ce0126"/>
    <ds:schemaRef ds:uri="af44e750-5c95-431d-a4cb-31a8f17d27e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10564F-2834-42A9-8F39-0B70A33D3B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A1E7B-7A35-47C0-A7F6-15F6239BA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4e750-5c95-431d-a4cb-31a8f17d27ee"/>
    <ds:schemaRef ds:uri="41ba82cc-3a12-4216-9409-09bcb3ce01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Blue Sage BP Count - Base</vt:lpstr>
      <vt:lpstr>Blue Sage BP Count - Striping</vt:lpstr>
      <vt:lpstr>Blue Sage BP Count - C-Curb</vt:lpstr>
    </vt:vector>
  </TitlesOfParts>
  <Company>City of Littleton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Roberts</dc:creator>
  <cp:lastModifiedBy>Shane Roberts</cp:lastModifiedBy>
  <dcterms:created xsi:type="dcterms:W3CDTF">2020-09-10T20:42:58Z</dcterms:created>
  <dcterms:modified xsi:type="dcterms:W3CDTF">2021-05-21T17:12:26Z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0x0101001EE8FC3014BF37448072E71170D85888</vt:lpwstr>
  </property>
</Properties>
</file>