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enise Files\Website - Tools\Start-Up Tools\"/>
    </mc:Choice>
  </mc:AlternateContent>
  <xr:revisionPtr revIDLastSave="0" documentId="8_{FE1B0698-9058-4E13-80B3-5EA68C8DA6A6}" xr6:coauthVersionLast="41" xr6:coauthVersionMax="41" xr10:uidLastSave="{00000000-0000-0000-0000-000000000000}"/>
  <bookViews>
    <workbookView xWindow="-120" yWindow="-120" windowWidth="29040" windowHeight="15990" firstSheet="2" activeTab="2" xr2:uid="{00000000-000D-0000-FFFF-FFFF00000000}"/>
  </bookViews>
  <sheets>
    <sheet name="Compensation 2007-Actual (2)" sheetId="11" r:id="rId1"/>
    <sheet name="Compensation 2007-Est" sheetId="6" r:id="rId2"/>
    <sheet name="Payroll Estimator" sheetId="8" r:id="rId3"/>
  </sheets>
  <definedNames>
    <definedName name="_xlnm.Print_Area" localSheetId="0">'Compensation 2007-Actual (2)'!$A$1:$I$11</definedName>
    <definedName name="_xlnm.Print_Area" localSheetId="1">'Compensation 2007-Est'!$A$1:$I$11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8" l="1"/>
  <c r="C7" i="8"/>
  <c r="C6" i="8"/>
  <c r="C5" i="8"/>
  <c r="C9" i="8" l="1"/>
  <c r="D7" i="8" l="1"/>
  <c r="E7" i="8" s="1"/>
  <c r="D6" i="8"/>
  <c r="E6" i="8"/>
  <c r="D8" i="8"/>
  <c r="E8" i="8" s="1"/>
  <c r="D5" i="8"/>
  <c r="C5" i="11"/>
  <c r="C8" i="11" s="1"/>
  <c r="D5" i="11"/>
  <c r="D8" i="11" s="1"/>
  <c r="E5" i="11"/>
  <c r="E8" i="11" s="1"/>
  <c r="F5" i="11"/>
  <c r="F8" i="11"/>
  <c r="H5" i="11"/>
  <c r="H8" i="11" s="1"/>
  <c r="B15" i="11" s="1"/>
  <c r="B8" i="11"/>
  <c r="B10" i="11" s="1"/>
  <c r="B9" i="8"/>
  <c r="B10" i="8" s="1"/>
  <c r="C5" i="6"/>
  <c r="C8" i="6" s="1"/>
  <c r="D5" i="6"/>
  <c r="E5" i="6"/>
  <c r="E8" i="6" s="1"/>
  <c r="F5" i="6"/>
  <c r="H5" i="6"/>
  <c r="H8" i="6" s="1"/>
  <c r="B15" i="6" s="1"/>
  <c r="B8" i="6"/>
  <c r="B10" i="6" s="1"/>
  <c r="D8" i="6"/>
  <c r="F8" i="6"/>
  <c r="G8" i="6" l="1"/>
  <c r="B11" i="6" s="1"/>
  <c r="G8" i="11"/>
  <c r="B11" i="11" s="1"/>
  <c r="B12" i="11" s="1"/>
  <c r="B14" i="11" s="1"/>
  <c r="B16" i="11" s="1"/>
  <c r="B12" i="6"/>
  <c r="B14" i="6" s="1"/>
  <c r="B16" i="6" s="1"/>
  <c r="G5" i="6"/>
  <c r="D9" i="8"/>
  <c r="E9" i="8" s="1"/>
  <c r="B11" i="8" s="1"/>
  <c r="G5" i="11"/>
  <c r="E5" i="8"/>
</calcChain>
</file>

<file path=xl/sharedStrings.xml><?xml version="1.0" encoding="utf-8"?>
<sst xmlns="http://schemas.openxmlformats.org/spreadsheetml/2006/main" count="78" uniqueCount="47">
  <si>
    <t>Annual</t>
  </si>
  <si>
    <t>Salaries</t>
  </si>
  <si>
    <t xml:space="preserve">Total </t>
  </si>
  <si>
    <t>Employment</t>
  </si>
  <si>
    <t>FICA Match</t>
  </si>
  <si>
    <t>Workers Comp</t>
  </si>
  <si>
    <t>Taxes</t>
  </si>
  <si>
    <t>7.65%</t>
  </si>
  <si>
    <t>.800%</t>
  </si>
  <si>
    <t>Employment Taxes</t>
  </si>
  <si>
    <t>401K</t>
  </si>
  <si>
    <t>Match</t>
  </si>
  <si>
    <t>7,000 limit</t>
  </si>
  <si>
    <t>10,000 limit</t>
  </si>
  <si>
    <t>.37%</t>
  </si>
  <si>
    <t>1.3%</t>
  </si>
  <si>
    <t>SUTA</t>
  </si>
  <si>
    <t>FUTA</t>
  </si>
  <si>
    <t>Comments</t>
  </si>
  <si>
    <t>TBD - Director, Business Resource Center</t>
  </si>
  <si>
    <t>2006 Current</t>
  </si>
  <si>
    <t>Total Salaries</t>
  </si>
  <si>
    <t>Total Employer Taxes</t>
  </si>
  <si>
    <t>TOTAL SALARIES &amp; EMPLOYER TAXES</t>
  </si>
  <si>
    <t>Total Salaries &amp; Employer Taxes</t>
  </si>
  <si>
    <t>401(k) Employer Contribution</t>
  </si>
  <si>
    <t>TOTAL SALARIES, EMPLOYER TAXES, &amp; 401(k)</t>
  </si>
  <si>
    <t>up to 3%</t>
  </si>
  <si>
    <t>TBD - Director, Business Resource Center (4% Increase)</t>
  </si>
  <si>
    <t>2007 Current</t>
  </si>
  <si>
    <t>Self Employment Taxes</t>
  </si>
  <si>
    <t>SE Social Security</t>
  </si>
  <si>
    <t>Medicare</t>
  </si>
  <si>
    <t>Total Self Employment Taxes</t>
  </si>
  <si>
    <t>Owner 2</t>
  </si>
  <si>
    <t>Owner 1</t>
  </si>
  <si>
    <t>Owner 3</t>
  </si>
  <si>
    <t>Owner 4</t>
  </si>
  <si>
    <t>Salary/Wages</t>
  </si>
  <si>
    <t>Total Salary/Wages</t>
  </si>
  <si>
    <t>No Limit</t>
  </si>
  <si>
    <r>
      <t>NOTE</t>
    </r>
    <r>
      <rPr>
        <b/>
        <sz val="10"/>
        <color indexed="10"/>
        <rFont val="Arial"/>
        <family val="2"/>
      </rPr>
      <t>: This is a self-employment payroll tax estimator. It is advisable to seek the opinion of a reputable accountant when planning the financial aspects of your business.</t>
    </r>
  </si>
  <si>
    <t>Current</t>
  </si>
  <si>
    <t>6.2% each</t>
  </si>
  <si>
    <t>1.45% each</t>
  </si>
  <si>
    <r>
      <t>*</t>
    </r>
    <r>
      <rPr>
        <b/>
        <sz val="10"/>
        <color indexed="8"/>
        <rFont val="Arial"/>
        <family val="2"/>
      </rPr>
      <t>$</t>
    </r>
    <r>
      <rPr>
        <b/>
        <sz val="10"/>
        <rFont val="Arial"/>
        <family val="2"/>
      </rPr>
      <t>132,900 Limit</t>
    </r>
  </si>
  <si>
    <r>
      <t>*</t>
    </r>
    <r>
      <rPr>
        <b/>
        <sz val="10"/>
        <color indexed="10"/>
        <rFont val="Arial"/>
        <family val="2"/>
      </rPr>
      <t>$132,900 limit as of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</si>
</sst>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 applyBorder="1"/>
    <xf numFmtId="4" fontId="0" fillId="0" borderId="0" xfId="0" applyNumberFormat="1" applyBorder="1"/>
    <xf numFmtId="4" fontId="1" fillId="0" borderId="2" xfId="0" applyNumberFormat="1" applyFont="1" applyBorder="1"/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0" fillId="0" borderId="3" xfId="0" applyNumberFormat="1" applyBorder="1"/>
    <xf numFmtId="4" fontId="1" fillId="0" borderId="4" xfId="0" applyNumberFormat="1" applyFont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3" fillId="0" borderId="0" xfId="0" applyNumberFormat="1" applyFont="1"/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4" fillId="2" borderId="0" xfId="0" applyNumberFormat="1" applyFont="1" applyFill="1"/>
    <xf numFmtId="0" fontId="4" fillId="2" borderId="0" xfId="0" applyFont="1" applyFill="1" applyAlignment="1">
      <alignment horizontal="right"/>
    </xf>
    <xf numFmtId="4" fontId="5" fillId="3" borderId="0" xfId="0" applyNumberFormat="1" applyFont="1" applyFill="1"/>
    <xf numFmtId="0" fontId="0" fillId="0" borderId="0" xfId="0" applyAlignment="1">
      <alignment horizontal="right"/>
    </xf>
    <xf numFmtId="0" fontId="0" fillId="3" borderId="0" xfId="0" applyFill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1" xfId="0" applyNumberFormat="1" applyFont="1" applyBorder="1"/>
    <xf numFmtId="4" fontId="5" fillId="0" borderId="0" xfId="0" applyNumberFormat="1" applyFont="1" applyFill="1"/>
    <xf numFmtId="0" fontId="0" fillId="0" borderId="0" xfId="0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4" fontId="1" fillId="0" borderId="18" xfId="0" applyNumberFormat="1" applyFont="1" applyBorder="1" applyAlignment="1" applyProtection="1">
      <alignment horizontal="center"/>
    </xf>
    <xf numFmtId="4" fontId="1" fillId="0" borderId="19" xfId="0" applyNumberFormat="1" applyFont="1" applyBorder="1" applyAlignment="1" applyProtection="1">
      <alignment horizontal="center"/>
    </xf>
    <xf numFmtId="4" fontId="1" fillId="0" borderId="20" xfId="0" applyNumberFormat="1" applyFont="1" applyBorder="1" applyAlignment="1" applyProtection="1">
      <alignment horizontal="center"/>
    </xf>
    <xf numFmtId="4" fontId="2" fillId="0" borderId="19" xfId="0" applyNumberFormat="1" applyFont="1" applyBorder="1" applyProtection="1"/>
    <xf numFmtId="4" fontId="2" fillId="0" borderId="21" xfId="0" applyNumberFormat="1" applyFont="1" applyBorder="1" applyProtection="1"/>
    <xf numFmtId="4" fontId="1" fillId="0" borderId="21" xfId="0" applyNumberFormat="1" applyFont="1" applyBorder="1" applyProtection="1"/>
    <xf numFmtId="4" fontId="0" fillId="0" borderId="0" xfId="0" applyNumberFormat="1" applyProtection="1"/>
    <xf numFmtId="4" fontId="3" fillId="0" borderId="0" xfId="0" applyNumberFormat="1" applyFont="1" applyProtection="1"/>
    <xf numFmtId="0" fontId="0" fillId="0" borderId="0" xfId="0" applyBorder="1" applyProtection="1"/>
    <xf numFmtId="4" fontId="1" fillId="0" borderId="10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Protection="1"/>
    <xf numFmtId="4" fontId="2" fillId="0" borderId="11" xfId="0" applyNumberFormat="1" applyFont="1" applyBorder="1" applyProtection="1"/>
    <xf numFmtId="4" fontId="0" fillId="0" borderId="22" xfId="0" applyNumberFormat="1" applyBorder="1" applyProtection="1"/>
    <xf numFmtId="4" fontId="0" fillId="0" borderId="23" xfId="0" applyNumberFormat="1" applyBorder="1" applyProtection="1"/>
    <xf numFmtId="4" fontId="1" fillId="0" borderId="24" xfId="0" applyNumberFormat="1" applyFont="1" applyFill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center"/>
    </xf>
    <xf numFmtId="0" fontId="1" fillId="0" borderId="0" xfId="0" applyFont="1" applyProtection="1"/>
    <xf numFmtId="4" fontId="1" fillId="0" borderId="26" xfId="0" applyNumberFormat="1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4" fontId="1" fillId="0" borderId="27" xfId="0" applyNumberFormat="1" applyFont="1" applyBorder="1" applyProtection="1"/>
    <xf numFmtId="0" fontId="1" fillId="0" borderId="28" xfId="0" applyFont="1" applyBorder="1" applyProtection="1"/>
    <xf numFmtId="4" fontId="9" fillId="0" borderId="10" xfId="0" applyNumberFormat="1" applyFont="1" applyBorder="1" applyAlignment="1" applyProtection="1">
      <alignment horizontal="center"/>
    </xf>
    <xf numFmtId="10" fontId="1" fillId="0" borderId="4" xfId="0" applyNumberFormat="1" applyFont="1" applyBorder="1" applyAlignment="1" applyProtection="1">
      <alignment horizontal="center"/>
    </xf>
    <xf numFmtId="4" fontId="1" fillId="0" borderId="38" xfId="0" applyNumberFormat="1" applyFont="1" applyBorder="1" applyProtection="1"/>
    <xf numFmtId="4" fontId="1" fillId="0" borderId="39" xfId="0" applyNumberFormat="1" applyFont="1" applyBorder="1" applyProtection="1"/>
    <xf numFmtId="0" fontId="2" fillId="0" borderId="0" xfId="0" applyFont="1" applyBorder="1" applyProtection="1"/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31" xfId="0" applyFont="1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8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4" fontId="9" fillId="0" borderId="36" xfId="0" applyNumberFormat="1" applyFont="1" applyBorder="1" applyAlignment="1" applyProtection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C12" sqref="C12"/>
    </sheetView>
  </sheetViews>
  <sheetFormatPr defaultRowHeight="12.75" x14ac:dyDescent="0.2"/>
  <cols>
    <col min="1" max="1" width="47.7109375" bestFit="1" customWidth="1"/>
    <col min="2" max="2" width="15.28515625" style="3" customWidth="1"/>
    <col min="3" max="3" width="11.28515625" bestFit="1" customWidth="1"/>
    <col min="4" max="4" width="14.42578125" bestFit="1" customWidth="1"/>
    <col min="5" max="5" width="11.28515625" bestFit="1" customWidth="1"/>
    <col min="6" max="6" width="14.42578125" bestFit="1" customWidth="1"/>
    <col min="7" max="7" width="12.28515625" bestFit="1" customWidth="1"/>
    <col min="8" max="8" width="10.5703125" bestFit="1" customWidth="1"/>
    <col min="9" max="9" width="25.140625" bestFit="1" customWidth="1"/>
  </cols>
  <sheetData>
    <row r="1" spans="1:9" x14ac:dyDescent="0.2">
      <c r="C1" s="74" t="s">
        <v>9</v>
      </c>
      <c r="D1" s="75"/>
      <c r="E1" s="75"/>
      <c r="F1" s="75"/>
      <c r="G1" s="76"/>
      <c r="H1" s="1"/>
    </row>
    <row r="2" spans="1:9" x14ac:dyDescent="0.2">
      <c r="C2" s="15"/>
      <c r="D2" s="20"/>
      <c r="E2" s="20" t="s">
        <v>12</v>
      </c>
      <c r="F2" s="21" t="s">
        <v>13</v>
      </c>
      <c r="G2" s="24" t="s">
        <v>2</v>
      </c>
      <c r="H2" s="22" t="s">
        <v>10</v>
      </c>
      <c r="I2" s="30" t="s">
        <v>18</v>
      </c>
    </row>
    <row r="3" spans="1:9" x14ac:dyDescent="0.2">
      <c r="B3" s="22" t="s">
        <v>29</v>
      </c>
      <c r="C3" s="5" t="s">
        <v>4</v>
      </c>
      <c r="D3" s="6" t="s">
        <v>5</v>
      </c>
      <c r="E3" s="6" t="s">
        <v>17</v>
      </c>
      <c r="F3" s="6" t="s">
        <v>16</v>
      </c>
      <c r="G3" s="18" t="s">
        <v>3</v>
      </c>
      <c r="H3" s="11" t="s">
        <v>11</v>
      </c>
    </row>
    <row r="4" spans="1:9" x14ac:dyDescent="0.2">
      <c r="A4" s="4" t="s">
        <v>1</v>
      </c>
      <c r="B4" s="29" t="s">
        <v>0</v>
      </c>
      <c r="C4" s="26" t="s">
        <v>7</v>
      </c>
      <c r="D4" s="27" t="s">
        <v>14</v>
      </c>
      <c r="E4" s="27" t="s">
        <v>8</v>
      </c>
      <c r="F4" s="27" t="s">
        <v>15</v>
      </c>
      <c r="G4" s="19" t="s">
        <v>6</v>
      </c>
      <c r="H4" s="28" t="s">
        <v>27</v>
      </c>
    </row>
    <row r="5" spans="1:9" x14ac:dyDescent="0.2">
      <c r="A5" t="s">
        <v>19</v>
      </c>
      <c r="B5" s="13">
        <v>50000</v>
      </c>
      <c r="C5" s="7">
        <f>SUM(B5)*7.65%</f>
        <v>3825</v>
      </c>
      <c r="D5" s="8">
        <f>SUM(B5)*0.37%</f>
        <v>185</v>
      </c>
      <c r="E5" s="8">
        <f>7000*0.8%</f>
        <v>56</v>
      </c>
      <c r="F5" s="8">
        <f>10000*1.3%</f>
        <v>130</v>
      </c>
      <c r="G5" s="8">
        <f>SUM(C5:F5)</f>
        <v>4196</v>
      </c>
      <c r="H5" s="12">
        <f>SUM(B5)*3%</f>
        <v>1500</v>
      </c>
    </row>
    <row r="6" spans="1:9" x14ac:dyDescent="0.2">
      <c r="B6" s="13"/>
      <c r="C6" s="7"/>
      <c r="D6" s="8"/>
      <c r="E6" s="8"/>
      <c r="F6" s="8"/>
      <c r="G6" s="8"/>
      <c r="H6" s="12"/>
    </row>
    <row r="7" spans="1:9" ht="13.5" thickBot="1" x14ac:dyDescent="0.25">
      <c r="B7" s="23"/>
      <c r="C7" s="37"/>
      <c r="D7" s="38"/>
      <c r="E7" s="38"/>
      <c r="F7" s="38"/>
      <c r="G7" s="38"/>
      <c r="H7" s="39"/>
    </row>
    <row r="8" spans="1:9" s="4" customFormat="1" x14ac:dyDescent="0.2">
      <c r="B8" s="14">
        <f>SUM(B5:B7)</f>
        <v>50000</v>
      </c>
      <c r="C8" s="16">
        <f>SUM(C5:C7)</f>
        <v>3825</v>
      </c>
      <c r="D8" s="10">
        <f>SUM(D5:D7)</f>
        <v>185</v>
      </c>
      <c r="E8" s="10">
        <f>SUM(E5:E7)</f>
        <v>56</v>
      </c>
      <c r="F8" s="10">
        <f>SUM(F5:F7)</f>
        <v>130</v>
      </c>
      <c r="G8" s="10">
        <f>SUM(C8:F8)</f>
        <v>4196</v>
      </c>
      <c r="H8" s="14">
        <f>SUM(H5:H7)</f>
        <v>1500</v>
      </c>
    </row>
    <row r="9" spans="1:9" x14ac:dyDescent="0.2">
      <c r="C9" s="7"/>
      <c r="D9" s="8"/>
      <c r="E9" s="8"/>
      <c r="F9" s="8"/>
      <c r="G9" s="8"/>
      <c r="H9" s="8"/>
    </row>
    <row r="10" spans="1:9" x14ac:dyDescent="0.2">
      <c r="A10" s="31" t="s">
        <v>21</v>
      </c>
      <c r="B10" s="3">
        <f>SUM(B8)</f>
        <v>50000</v>
      </c>
      <c r="C10" s="3"/>
      <c r="D10" s="3"/>
      <c r="H10" s="25"/>
    </row>
    <row r="11" spans="1:9" x14ac:dyDescent="0.2">
      <c r="A11" s="31" t="s">
        <v>22</v>
      </c>
      <c r="B11" s="9">
        <f>SUM(G8)</f>
        <v>4196</v>
      </c>
      <c r="C11" s="3"/>
      <c r="D11" s="2"/>
      <c r="G11" s="17"/>
      <c r="H11" s="25"/>
    </row>
    <row r="12" spans="1:9" s="36" customFormat="1" x14ac:dyDescent="0.2">
      <c r="A12" s="33" t="s">
        <v>23</v>
      </c>
      <c r="B12" s="32">
        <f>SUM(B10+B11)</f>
        <v>54196</v>
      </c>
      <c r="C12"/>
      <c r="D12"/>
      <c r="E12"/>
      <c r="F12"/>
      <c r="G12"/>
      <c r="H12"/>
      <c r="I12"/>
    </row>
    <row r="13" spans="1:9" x14ac:dyDescent="0.2">
      <c r="B13" s="34"/>
    </row>
    <row r="14" spans="1:9" x14ac:dyDescent="0.2">
      <c r="A14" s="35" t="s">
        <v>24</v>
      </c>
      <c r="B14" s="3">
        <f>SUM(B12)</f>
        <v>54196</v>
      </c>
    </row>
    <row r="15" spans="1:9" x14ac:dyDescent="0.2">
      <c r="A15" s="35" t="s">
        <v>25</v>
      </c>
      <c r="B15" s="3">
        <f>SUM(H8)</f>
        <v>1500</v>
      </c>
    </row>
    <row r="16" spans="1:9" s="36" customFormat="1" x14ac:dyDescent="0.2">
      <c r="A16" s="33" t="s">
        <v>26</v>
      </c>
      <c r="B16" s="32">
        <f>SUM(B14+B15)</f>
        <v>55696</v>
      </c>
      <c r="C16"/>
      <c r="D16"/>
      <c r="E16"/>
      <c r="F16"/>
      <c r="G16"/>
      <c r="H16"/>
      <c r="I16"/>
    </row>
    <row r="17" spans="1:9" x14ac:dyDescent="0.2">
      <c r="A17" s="1"/>
      <c r="B17" s="9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9"/>
      <c r="C18" s="1"/>
      <c r="D18" s="1"/>
      <c r="E18" s="1"/>
      <c r="F18" s="1"/>
      <c r="G18" s="1"/>
      <c r="H18" s="1"/>
      <c r="I18" s="1"/>
    </row>
  </sheetData>
  <mergeCells count="1">
    <mergeCell ref="C1:G1"/>
  </mergeCells>
  <phoneticPr fontId="0" type="noConversion"/>
  <printOptions gridLines="1"/>
  <pageMargins left="0.75" right="0.75" top="1" bottom="1" header="0.5" footer="0.5"/>
  <pageSetup scale="67" orientation="landscape" horizontalDpi="4294967293" verticalDpi="4294967293" r:id="rId1"/>
  <headerFooter alignWithMargins="0">
    <oddHeader>&amp;C2006 Compensation Worksheet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B6" sqref="B6"/>
    </sheetView>
  </sheetViews>
  <sheetFormatPr defaultRowHeight="12.75" x14ac:dyDescent="0.2"/>
  <cols>
    <col min="1" max="1" width="49.28515625" bestFit="1" customWidth="1"/>
    <col min="2" max="2" width="15.28515625" style="3" customWidth="1"/>
    <col min="3" max="3" width="11.28515625" bestFit="1" customWidth="1"/>
    <col min="4" max="4" width="14.42578125" bestFit="1" customWidth="1"/>
    <col min="5" max="5" width="11.28515625" bestFit="1" customWidth="1"/>
    <col min="6" max="6" width="14.42578125" bestFit="1" customWidth="1"/>
    <col min="7" max="7" width="12.28515625" bestFit="1" customWidth="1"/>
    <col min="8" max="8" width="10.5703125" bestFit="1" customWidth="1"/>
    <col min="9" max="9" width="25.140625" bestFit="1" customWidth="1"/>
  </cols>
  <sheetData>
    <row r="1" spans="1:9" x14ac:dyDescent="0.2">
      <c r="C1" s="74" t="s">
        <v>9</v>
      </c>
      <c r="D1" s="75"/>
      <c r="E1" s="75"/>
      <c r="F1" s="75"/>
      <c r="G1" s="76"/>
      <c r="H1" s="1"/>
    </row>
    <row r="2" spans="1:9" x14ac:dyDescent="0.2">
      <c r="C2" s="15"/>
      <c r="D2" s="20"/>
      <c r="E2" s="20" t="s">
        <v>12</v>
      </c>
      <c r="F2" s="21" t="s">
        <v>13</v>
      </c>
      <c r="G2" s="24" t="s">
        <v>2</v>
      </c>
      <c r="H2" s="22" t="s">
        <v>10</v>
      </c>
      <c r="I2" s="30" t="s">
        <v>18</v>
      </c>
    </row>
    <row r="3" spans="1:9" x14ac:dyDescent="0.2">
      <c r="B3" s="22" t="s">
        <v>20</v>
      </c>
      <c r="C3" s="5" t="s">
        <v>4</v>
      </c>
      <c r="D3" s="6" t="s">
        <v>5</v>
      </c>
      <c r="E3" s="6" t="s">
        <v>17</v>
      </c>
      <c r="F3" s="6" t="s">
        <v>16</v>
      </c>
      <c r="G3" s="18" t="s">
        <v>3</v>
      </c>
      <c r="H3" s="11" t="s">
        <v>11</v>
      </c>
    </row>
    <row r="4" spans="1:9" x14ac:dyDescent="0.2">
      <c r="A4" s="4" t="s">
        <v>1</v>
      </c>
      <c r="B4" s="29" t="s">
        <v>0</v>
      </c>
      <c r="C4" s="26" t="s">
        <v>7</v>
      </c>
      <c r="D4" s="27" t="s">
        <v>14</v>
      </c>
      <c r="E4" s="27" t="s">
        <v>8</v>
      </c>
      <c r="F4" s="27" t="s">
        <v>15</v>
      </c>
      <c r="G4" s="19" t="s">
        <v>6</v>
      </c>
      <c r="H4" s="28" t="s">
        <v>27</v>
      </c>
    </row>
    <row r="5" spans="1:9" x14ac:dyDescent="0.2">
      <c r="A5" t="s">
        <v>28</v>
      </c>
      <c r="B5" s="13">
        <v>52000</v>
      </c>
      <c r="C5" s="7">
        <f>SUM(B5)*7.65%</f>
        <v>3978</v>
      </c>
      <c r="D5" s="8">
        <f>SUM(B5)*0.37%</f>
        <v>192.4</v>
      </c>
      <c r="E5" s="8">
        <f>7000*0.8%</f>
        <v>56</v>
      </c>
      <c r="F5" s="8">
        <f>10000*1.3%</f>
        <v>130</v>
      </c>
      <c r="G5" s="8">
        <f>SUM(C5:F5)</f>
        <v>4356.3999999999996</v>
      </c>
      <c r="H5" s="12">
        <f>SUM(B5)*3%</f>
        <v>1560</v>
      </c>
    </row>
    <row r="6" spans="1:9" x14ac:dyDescent="0.2">
      <c r="B6" s="13"/>
      <c r="C6" s="7"/>
      <c r="D6" s="8"/>
      <c r="E6" s="8"/>
      <c r="F6" s="8"/>
      <c r="G6" s="8"/>
      <c r="H6" s="12"/>
    </row>
    <row r="7" spans="1:9" ht="13.5" thickBot="1" x14ac:dyDescent="0.25">
      <c r="B7" s="23"/>
      <c r="C7" s="37"/>
      <c r="D7" s="38"/>
      <c r="E7" s="38"/>
      <c r="F7" s="38"/>
      <c r="G7" s="38"/>
      <c r="H7" s="39"/>
    </row>
    <row r="8" spans="1:9" s="4" customFormat="1" x14ac:dyDescent="0.2">
      <c r="B8" s="14">
        <f>SUM(B5:B7)</f>
        <v>52000</v>
      </c>
      <c r="C8" s="16">
        <f>SUM(C5:C7)</f>
        <v>3978</v>
      </c>
      <c r="D8" s="10">
        <f>SUM(D5:D7)</f>
        <v>192.4</v>
      </c>
      <c r="E8" s="10">
        <f>SUM(E5:E7)</f>
        <v>56</v>
      </c>
      <c r="F8" s="10">
        <f>SUM(F5:F7)</f>
        <v>130</v>
      </c>
      <c r="G8" s="10">
        <f>SUM(C8:F8)</f>
        <v>4356.3999999999996</v>
      </c>
      <c r="H8" s="14">
        <f>SUM(H5:H7)</f>
        <v>1560</v>
      </c>
    </row>
    <row r="9" spans="1:9" x14ac:dyDescent="0.2">
      <c r="C9" s="7"/>
      <c r="D9" s="8"/>
      <c r="E9" s="8"/>
      <c r="F9" s="8"/>
      <c r="G9" s="8"/>
      <c r="H9" s="8"/>
    </row>
    <row r="10" spans="1:9" x14ac:dyDescent="0.2">
      <c r="A10" s="31" t="s">
        <v>21</v>
      </c>
      <c r="B10" s="3">
        <f>SUM(B8)</f>
        <v>52000</v>
      </c>
      <c r="C10" s="3"/>
      <c r="D10" s="3"/>
      <c r="H10" s="25"/>
    </row>
    <row r="11" spans="1:9" x14ac:dyDescent="0.2">
      <c r="A11" s="31" t="s">
        <v>22</v>
      </c>
      <c r="B11" s="9">
        <f>SUM(G8)</f>
        <v>4356.3999999999996</v>
      </c>
      <c r="C11" s="3"/>
      <c r="D11" s="2"/>
      <c r="G11" s="17"/>
      <c r="H11" s="25"/>
    </row>
    <row r="12" spans="1:9" x14ac:dyDescent="0.2">
      <c r="A12" s="33" t="s">
        <v>23</v>
      </c>
      <c r="B12" s="32">
        <f>SUM(B10+B11)</f>
        <v>56356.4</v>
      </c>
    </row>
    <row r="13" spans="1:9" x14ac:dyDescent="0.2">
      <c r="B13" s="34"/>
    </row>
    <row r="14" spans="1:9" x14ac:dyDescent="0.2">
      <c r="A14" s="35" t="s">
        <v>24</v>
      </c>
      <c r="B14" s="3">
        <f>SUM(B12)</f>
        <v>56356.4</v>
      </c>
    </row>
    <row r="15" spans="1:9" x14ac:dyDescent="0.2">
      <c r="A15" s="35" t="s">
        <v>25</v>
      </c>
      <c r="B15" s="3">
        <f>SUM(H8)</f>
        <v>1560</v>
      </c>
    </row>
    <row r="16" spans="1:9" x14ac:dyDescent="0.2">
      <c r="A16" s="33" t="s">
        <v>26</v>
      </c>
      <c r="B16" s="32">
        <f>SUM(B14+B15)</f>
        <v>57916.4</v>
      </c>
    </row>
  </sheetData>
  <mergeCells count="1">
    <mergeCell ref="C1:G1"/>
  </mergeCells>
  <phoneticPr fontId="0" type="noConversion"/>
  <printOptions gridLines="1"/>
  <pageMargins left="0.75" right="0.75" top="1" bottom="1" header="0.5" footer="0.5"/>
  <pageSetup scale="67" orientation="landscape" horizontalDpi="4294967293" verticalDpi="4294967293" r:id="rId1"/>
  <headerFooter alignWithMargins="0">
    <oddHeader>&amp;C2006 Compensation Worksheet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tabSelected="1" zoomScaleNormal="100" workbookViewId="0">
      <selection activeCell="D5" sqref="D5"/>
    </sheetView>
  </sheetViews>
  <sheetFormatPr defaultRowHeight="12.75" x14ac:dyDescent="0.2"/>
  <cols>
    <col min="1" max="1" width="58.42578125" customWidth="1"/>
    <col min="2" max="2" width="15.28515625" style="3" customWidth="1"/>
    <col min="3" max="3" width="18.5703125" style="45" customWidth="1"/>
    <col min="4" max="4" width="14.42578125" style="45" bestFit="1" customWidth="1"/>
    <col min="5" max="5" width="12.28515625" style="45" bestFit="1" customWidth="1"/>
    <col min="6" max="6" width="93.42578125" customWidth="1"/>
  </cols>
  <sheetData>
    <row r="1" spans="1:6" s="45" customFormat="1" x14ac:dyDescent="0.2">
      <c r="A1" s="80" t="s">
        <v>41</v>
      </c>
      <c r="B1" s="59"/>
      <c r="C1" s="77" t="s">
        <v>30</v>
      </c>
      <c r="D1" s="78"/>
      <c r="E1" s="79"/>
    </row>
    <row r="2" spans="1:6" s="45" customFormat="1" ht="23.25" x14ac:dyDescent="0.35">
      <c r="A2" s="81"/>
      <c r="B2" s="60"/>
      <c r="C2" s="69" t="s">
        <v>45</v>
      </c>
      <c r="D2" s="55" t="s">
        <v>40</v>
      </c>
      <c r="E2" s="46" t="s">
        <v>2</v>
      </c>
      <c r="F2" s="61" t="s">
        <v>18</v>
      </c>
    </row>
    <row r="3" spans="1:6" s="45" customFormat="1" ht="14.25" customHeight="1" thickBot="1" x14ac:dyDescent="0.25">
      <c r="A3" s="82"/>
      <c r="B3" s="62" t="s">
        <v>42</v>
      </c>
      <c r="C3" s="56" t="s">
        <v>31</v>
      </c>
      <c r="D3" s="56" t="s">
        <v>32</v>
      </c>
      <c r="E3" s="47" t="s">
        <v>3</v>
      </c>
      <c r="F3" s="44"/>
    </row>
    <row r="4" spans="1:6" s="45" customFormat="1" x14ac:dyDescent="0.2">
      <c r="A4" s="68" t="s">
        <v>38</v>
      </c>
      <c r="B4" s="64" t="s">
        <v>0</v>
      </c>
      <c r="C4" s="70">
        <v>0.124</v>
      </c>
      <c r="D4" s="70">
        <v>2.9000000000000001E-2</v>
      </c>
      <c r="E4" s="48" t="s">
        <v>6</v>
      </c>
      <c r="F4" s="41"/>
    </row>
    <row r="5" spans="1:6" x14ac:dyDescent="0.2">
      <c r="A5" s="41" t="s">
        <v>35</v>
      </c>
      <c r="B5" s="42"/>
      <c r="C5" s="57">
        <f>IF(B5&gt;127200,IF(B5&gt;127200,127200*12.4%),B5*12.4%)</f>
        <v>0</v>
      </c>
      <c r="D5" s="57">
        <f>SUM(B5)*2.9%</f>
        <v>0</v>
      </c>
      <c r="E5" s="49">
        <f>SUM(C5:D5)</f>
        <v>0</v>
      </c>
      <c r="F5" s="41"/>
    </row>
    <row r="6" spans="1:6" x14ac:dyDescent="0.2">
      <c r="A6" s="41" t="s">
        <v>34</v>
      </c>
      <c r="B6" s="42"/>
      <c r="C6" s="57">
        <f>IF(B6&gt;127200,IF(B6&gt;127200,127200*12.4%),B6*12.4%)</f>
        <v>0</v>
      </c>
      <c r="D6" s="57">
        <f>SUM(B6)*2.9%</f>
        <v>0</v>
      </c>
      <c r="E6" s="49">
        <f>SUM(C6:D6)</f>
        <v>0</v>
      </c>
      <c r="F6" s="41"/>
    </row>
    <row r="7" spans="1:6" x14ac:dyDescent="0.2">
      <c r="A7" s="41" t="s">
        <v>36</v>
      </c>
      <c r="B7" s="42"/>
      <c r="C7" s="57">
        <f>IF(B7&gt;127200,IF(B7&gt;127200,127200*12.4%),B7*12.4%)</f>
        <v>0</v>
      </c>
      <c r="D7" s="57">
        <f>SUM(B7)*2.9%</f>
        <v>0</v>
      </c>
      <c r="E7" s="49">
        <f>SUM(C7:D7)</f>
        <v>0</v>
      </c>
      <c r="F7" s="41"/>
    </row>
    <row r="8" spans="1:6" ht="13.5" thickBot="1" x14ac:dyDescent="0.25">
      <c r="A8" s="41" t="s">
        <v>37</v>
      </c>
      <c r="B8" s="43"/>
      <c r="C8" s="57">
        <f>IF(B8&gt;127200,IF(B8&gt;127200,127200*12.4%),B8*12.4%)</f>
        <v>0</v>
      </c>
      <c r="D8" s="58">
        <f>SUM(B8)*2.9%</f>
        <v>0</v>
      </c>
      <c r="E8" s="50">
        <f>SUM(C8:D8)</f>
        <v>0</v>
      </c>
      <c r="F8" s="41"/>
    </row>
    <row r="9" spans="1:6" s="63" customFormat="1" ht="13.5" thickBot="1" x14ac:dyDescent="0.25">
      <c r="B9" s="71">
        <f>SUM(B5:B8)</f>
        <v>0</v>
      </c>
      <c r="C9" s="67">
        <f>SUM(C5:C8)</f>
        <v>0</v>
      </c>
      <c r="D9" s="72">
        <f>SUM(D5:D8)</f>
        <v>0</v>
      </c>
      <c r="E9" s="51">
        <f>SUM(C9:D9)</f>
        <v>0</v>
      </c>
      <c r="F9" s="65"/>
    </row>
    <row r="10" spans="1:6" s="45" customFormat="1" ht="13.5" thickBot="1" x14ac:dyDescent="0.25">
      <c r="A10" s="66" t="s">
        <v>39</v>
      </c>
      <c r="B10" s="67">
        <f>SUM(B9)</f>
        <v>0</v>
      </c>
      <c r="C10" s="52"/>
      <c r="D10" s="52"/>
      <c r="F10" s="41"/>
    </row>
    <row r="11" spans="1:6" s="45" customFormat="1" ht="16.5" customHeight="1" thickBot="1" x14ac:dyDescent="0.25">
      <c r="A11" s="66" t="s">
        <v>33</v>
      </c>
      <c r="B11" s="67">
        <f>SUM(E9)</f>
        <v>0</v>
      </c>
      <c r="C11" s="83" t="s">
        <v>46</v>
      </c>
      <c r="D11" s="84"/>
      <c r="E11" s="53"/>
      <c r="F11" s="41"/>
    </row>
    <row r="12" spans="1:6" x14ac:dyDescent="0.2">
      <c r="B12" s="40"/>
      <c r="F12" s="41"/>
    </row>
    <row r="13" spans="1:6" x14ac:dyDescent="0.2">
      <c r="A13" s="1"/>
      <c r="B13" s="9"/>
      <c r="C13" s="73" t="s">
        <v>43</v>
      </c>
      <c r="D13" s="73" t="s">
        <v>44</v>
      </c>
      <c r="E13" s="54"/>
      <c r="F13" s="1"/>
    </row>
    <row r="14" spans="1:6" x14ac:dyDescent="0.2">
      <c r="A14" s="1"/>
      <c r="B14" s="9"/>
      <c r="C14" s="54"/>
      <c r="D14" s="54"/>
      <c r="E14" s="54"/>
      <c r="F14" s="1"/>
    </row>
  </sheetData>
  <sheetProtection formatCells="0" formatColumns="0" formatRows="0" insertColumns="0" insertRows="0" insertHyperlinks="0" deleteColumns="0" deleteRows="0" sort="0" autoFilter="0" pivotTables="0"/>
  <mergeCells count="3">
    <mergeCell ref="C1:E1"/>
    <mergeCell ref="A1:A3"/>
    <mergeCell ref="C11:D11"/>
  </mergeCells>
  <phoneticPr fontId="0" type="noConversion"/>
  <printOptions gridLines="1"/>
  <pageMargins left="0" right="0" top="1" bottom="1" header="0.5" footer="0.5"/>
  <pageSetup scale="65" orientation="landscape" horizontalDpi="4294967293" verticalDpi="4294967293" r:id="rId1"/>
  <headerFooter alignWithMargins="0">
    <oddHeader>&amp;C&amp;"Arial,Bold"&amp;12Self-Employment Payroll Tax Estimator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Compensation 2007-Actual (2)</vt:lpstr>
      <vt:lpstr>Compensation 2007-Est</vt:lpstr>
      <vt:lpstr>Payroll Estimator</vt:lpstr>
      <vt:lpstr>'Compensation 2007-Actual (2)'!Print_Area</vt:lpstr>
      <vt:lpstr>'Compensation 2007-Est'!Print_Area</vt:lpstr>
    </vt:vector>
  </TitlesOfParts>
  <Company>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bmuldrow</dc:creator>
  <cp:lastModifiedBy>Denise Stephens</cp:lastModifiedBy>
  <cp:lastPrinted>2017-10-24T14:17:10Z</cp:lastPrinted>
  <dcterms:created xsi:type="dcterms:W3CDTF">2003-11-10T23:00:47Z</dcterms:created>
  <dcterms:modified xsi:type="dcterms:W3CDTF">2019-12-03T21:19:40Z</dcterms:modified>
</cp:coreProperties>
</file>